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atarina\Desktop\"/>
    </mc:Choice>
  </mc:AlternateContent>
  <xr:revisionPtr revIDLastSave="0" documentId="13_ncr:1_{DCF0FCC5-CE5A-4806-9B2B-DF2177AF2FF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656" i="4" l="1"/>
  <c r="D649" i="1" s="1"/>
  <c r="L1477" i="9"/>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F325" i="9"/>
  <c r="E325" i="9"/>
  <c r="B325" i="9" s="1"/>
  <c r="H324" i="9"/>
  <c r="G324" i="9"/>
  <c r="E324" i="9" s="1"/>
  <c r="B324" i="9" s="1"/>
  <c r="F324" i="9"/>
  <c r="H323" i="9"/>
  <c r="G323" i="9"/>
  <c r="E323" i="9" s="1"/>
  <c r="B323" i="9" s="1"/>
  <c r="F323" i="9"/>
  <c r="H322" i="9"/>
  <c r="G322" i="9"/>
  <c r="F322" i="9"/>
  <c r="E322" i="9"/>
  <c r="B322" i="9" s="1"/>
  <c r="H321" i="9"/>
  <c r="G321" i="9"/>
  <c r="F321" i="9"/>
  <c r="E321" i="9"/>
  <c r="B321" i="9" s="1"/>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E291" i="9"/>
  <c r="B291" i="9" s="1"/>
  <c r="M290" i="9"/>
  <c r="L290" i="9"/>
  <c r="F290" i="9" s="1"/>
  <c r="B290" i="9" s="1"/>
  <c r="E290" i="9"/>
  <c r="M289" i="9"/>
  <c r="L289" i="9"/>
  <c r="E289" i="9"/>
  <c r="M288" i="9"/>
  <c r="L288" i="9"/>
  <c r="F288" i="9"/>
  <c r="E288" i="9"/>
  <c r="B288" i="9" s="1"/>
  <c r="M287" i="9"/>
  <c r="L287" i="9"/>
  <c r="F287" i="9" s="1"/>
  <c r="E287" i="9"/>
  <c r="B287" i="9" s="1"/>
  <c r="M286" i="9"/>
  <c r="L286" i="9"/>
  <c r="F286" i="9" s="1"/>
  <c r="B286" i="9" s="1"/>
  <c r="E286" i="9"/>
  <c r="M285" i="9"/>
  <c r="L285" i="9"/>
  <c r="F285" i="9" s="1"/>
  <c r="E285" i="9"/>
  <c r="M284" i="9"/>
  <c r="L284" i="9"/>
  <c r="F284" i="9"/>
  <c r="E284" i="9"/>
  <c r="B284" i="9" s="1"/>
  <c r="M283" i="9"/>
  <c r="L283" i="9"/>
  <c r="F283" i="9" s="1"/>
  <c r="E283" i="9"/>
  <c r="M282" i="9"/>
  <c r="L282" i="9"/>
  <c r="F282" i="9" s="1"/>
  <c r="B282" i="9" s="1"/>
  <c r="E282" i="9"/>
  <c r="M281" i="9"/>
  <c r="L281" i="9"/>
  <c r="F281" i="9" s="1"/>
  <c r="E281" i="9"/>
  <c r="M280" i="9"/>
  <c r="L280" i="9"/>
  <c r="F280" i="9"/>
  <c r="E280" i="9"/>
  <c r="B280" i="9" s="1"/>
  <c r="M279" i="9"/>
  <c r="L279" i="9"/>
  <c r="F279" i="9" s="1"/>
  <c r="E279" i="9"/>
  <c r="M278" i="9"/>
  <c r="L278" i="9"/>
  <c r="F278" i="9" s="1"/>
  <c r="B278" i="9" s="1"/>
  <c r="E278" i="9"/>
  <c r="M277" i="9"/>
  <c r="L277" i="9"/>
  <c r="F277" i="9" s="1"/>
  <c r="E277" i="9"/>
  <c r="B277" i="9" s="1"/>
  <c r="M276" i="9"/>
  <c r="L276" i="9"/>
  <c r="F276" i="9"/>
  <c r="E276" i="9"/>
  <c r="B276" i="9" s="1"/>
  <c r="M275" i="9"/>
  <c r="L275" i="9"/>
  <c r="F275" i="9" s="1"/>
  <c r="E275" i="9"/>
  <c r="B275" i="9" s="1"/>
  <c r="M274" i="9"/>
  <c r="L274" i="9"/>
  <c r="F274" i="9" s="1"/>
  <c r="B274" i="9" s="1"/>
  <c r="E274" i="9"/>
  <c r="M273" i="9"/>
  <c r="L273" i="9"/>
  <c r="F273" i="9" s="1"/>
  <c r="E273" i="9"/>
  <c r="M272" i="9"/>
  <c r="L272" i="9"/>
  <c r="F272" i="9"/>
  <c r="E272" i="9"/>
  <c r="B272" i="9" s="1"/>
  <c r="M271" i="9"/>
  <c r="L271" i="9"/>
  <c r="F271" i="9" s="1"/>
  <c r="E271" i="9"/>
  <c r="B271" i="9" s="1"/>
  <c r="M270" i="9"/>
  <c r="L270" i="9"/>
  <c r="F270" i="9" s="1"/>
  <c r="E270" i="9"/>
  <c r="B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B249" i="9" s="1"/>
  <c r="M248" i="9"/>
  <c r="L248" i="9"/>
  <c r="F248" i="9"/>
  <c r="B248" i="9" s="1"/>
  <c r="E248" i="9"/>
  <c r="M247" i="9"/>
  <c r="L247" i="9"/>
  <c r="E247" i="9"/>
  <c r="M246" i="9"/>
  <c r="F246" i="9" s="1"/>
  <c r="B246" i="9" s="1"/>
  <c r="L246" i="9"/>
  <c r="E246" i="9"/>
  <c r="M245" i="9"/>
  <c r="L245" i="9"/>
  <c r="F245" i="9" s="1"/>
  <c r="E245" i="9"/>
  <c r="B245" i="9" s="1"/>
  <c r="M244" i="9"/>
  <c r="F244" i="9" s="1"/>
  <c r="B244" i="9" s="1"/>
  <c r="L244" i="9"/>
  <c r="E244" i="9"/>
  <c r="M243" i="9"/>
  <c r="L243" i="9"/>
  <c r="F243" i="9" s="1"/>
  <c r="E243" i="9"/>
  <c r="M242" i="9"/>
  <c r="F242" i="9" s="1"/>
  <c r="B242" i="9" s="1"/>
  <c r="L242" i="9"/>
  <c r="E242" i="9"/>
  <c r="M241" i="9"/>
  <c r="L241" i="9"/>
  <c r="F241" i="9" s="1"/>
  <c r="E241" i="9"/>
  <c r="M240" i="9"/>
  <c r="L240" i="9"/>
  <c r="F240" i="9"/>
  <c r="B240" i="9" s="1"/>
  <c r="E240" i="9"/>
  <c r="M239" i="9"/>
  <c r="L239" i="9"/>
  <c r="F239" i="9" s="1"/>
  <c r="E239" i="9"/>
  <c r="M238" i="9"/>
  <c r="F238" i="9" s="1"/>
  <c r="B238" i="9" s="1"/>
  <c r="L238" i="9"/>
  <c r="E238" i="9"/>
  <c r="M237" i="9"/>
  <c r="L237" i="9"/>
  <c r="E237" i="9"/>
  <c r="M236" i="9"/>
  <c r="F236" i="9" s="1"/>
  <c r="B236" i="9" s="1"/>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G116" i="9"/>
  <c r="F116" i="9"/>
  <c r="B116" i="9" s="1"/>
  <c r="H115" i="9"/>
  <c r="G115" i="9"/>
  <c r="E115" i="9" s="1"/>
  <c r="B115" i="9" s="1"/>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F71" i="9"/>
  <c r="E71" i="9"/>
  <c r="B71" i="9" s="1"/>
  <c r="H70" i="9"/>
  <c r="G70" i="9"/>
  <c r="F70" i="9"/>
  <c r="E70" i="9"/>
  <c r="B70" i="9"/>
  <c r="H69" i="9"/>
  <c r="G69" i="9"/>
  <c r="F69" i="9"/>
  <c r="H68" i="9"/>
  <c r="G68" i="9"/>
  <c r="E68" i="9" s="1"/>
  <c r="B68" i="9" s="1"/>
  <c r="F68" i="9"/>
  <c r="H67" i="9"/>
  <c r="G67" i="9"/>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E59" i="9" s="1"/>
  <c r="B59" i="9" s="1"/>
  <c r="F59" i="9"/>
  <c r="H58" i="9"/>
  <c r="E58" i="9" s="1"/>
  <c r="B58" i="9" s="1"/>
  <c r="G58" i="9"/>
  <c r="F58" i="9"/>
  <c r="H57" i="9"/>
  <c r="G57" i="9"/>
  <c r="F57" i="9"/>
  <c r="H56" i="9"/>
  <c r="G56" i="9"/>
  <c r="E56" i="9" s="1"/>
  <c r="B56" i="9" s="1"/>
  <c r="F56" i="9"/>
  <c r="H55" i="9"/>
  <c r="G55" i="9"/>
  <c r="F55" i="9"/>
  <c r="E55" i="9"/>
  <c r="B55" i="9" s="1"/>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F32" i="9"/>
  <c r="H31" i="9"/>
  <c r="E31" i="9" s="1"/>
  <c r="B31" i="9" s="1"/>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F24" i="9"/>
  <c r="F4" i="9"/>
  <c r="O3" i="9"/>
  <c r="G296" i="9" s="1"/>
  <c r="I3" i="9"/>
  <c r="H3" i="9"/>
  <c r="G3" i="9"/>
  <c r="D104" i="8"/>
  <c r="I40" i="3" s="1"/>
  <c r="D97" i="8"/>
  <c r="D92" i="8"/>
  <c r="D87" i="8"/>
  <c r="D82" i="8"/>
  <c r="D77" i="8"/>
  <c r="C1654" i="1" s="1"/>
  <c r="H1654" i="1" s="1"/>
  <c r="D72" i="8"/>
  <c r="D67" i="8"/>
  <c r="D62" i="8"/>
  <c r="D57" i="8"/>
  <c r="D52" i="8"/>
  <c r="D46" i="8"/>
  <c r="D37" i="8"/>
  <c r="D27" i="8"/>
  <c r="D18" i="8"/>
  <c r="D8" i="8"/>
  <c r="D6" i="8" s="1"/>
  <c r="C1583"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E251"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D466" i="4" s="1"/>
  <c r="F466"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3" i="1" s="1"/>
  <c r="H423" i="1" s="1"/>
  <c r="D428" i="4"/>
  <c r="E427" i="4"/>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D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16" i="1" s="1"/>
  <c r="D322"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F274" i="4" s="1"/>
  <c r="D274" i="4"/>
  <c r="D273" i="4"/>
  <c r="F272" i="4"/>
  <c r="F271" i="4"/>
  <c r="F270" i="4"/>
  <c r="E269" i="4"/>
  <c r="D265"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D230"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F135" i="4"/>
  <c r="E135" i="4"/>
  <c r="D135" i="4"/>
  <c r="F134" i="4"/>
  <c r="E134"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s="1"/>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45" i="1" s="1"/>
  <c r="D50" i="4"/>
  <c r="F48" i="4"/>
  <c r="F47" i="4"/>
  <c r="F46" i="4"/>
  <c r="F45" i="4"/>
  <c r="E44" i="4"/>
  <c r="D44" i="4"/>
  <c r="F44" i="4" s="1"/>
  <c r="E43" i="4"/>
  <c r="F42" i="4"/>
  <c r="F41" i="4"/>
  <c r="F40" i="4"/>
  <c r="E39" i="4"/>
  <c r="D39" i="4"/>
  <c r="F39" i="4" s="1"/>
  <c r="F38" i="4"/>
  <c r="F37" i="4"/>
  <c r="F36" i="4"/>
  <c r="E36" i="4"/>
  <c r="D36" i="4"/>
  <c r="F35" i="4"/>
  <c r="F34" i="4"/>
  <c r="F33" i="4"/>
  <c r="F32" i="4"/>
  <c r="F31" i="4"/>
  <c r="F30" i="4"/>
  <c r="E29" i="4"/>
  <c r="F29" i="4" s="1"/>
  <c r="D29" i="4"/>
  <c r="F28" i="4"/>
  <c r="F27" i="4"/>
  <c r="F26" i="4"/>
  <c r="F25" i="4"/>
  <c r="F24" i="4"/>
  <c r="E23" i="4"/>
  <c r="D19" i="1" s="1"/>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G27" i="3"/>
  <c r="B27" i="3"/>
  <c r="I26" i="3"/>
  <c r="G26" i="3"/>
  <c r="B26" i="3"/>
  <c r="I24" i="3"/>
  <c r="G24" i="3"/>
  <c r="B24" i="3"/>
  <c r="G23" i="3"/>
  <c r="B23" i="3"/>
  <c r="I22" i="3"/>
  <c r="G22" i="3"/>
  <c r="B22" i="3"/>
  <c r="I21" i="3"/>
  <c r="G21" i="3"/>
  <c r="B21" i="3"/>
  <c r="G19" i="3"/>
  <c r="B19" i="3"/>
  <c r="G18" i="3"/>
  <c r="B18" i="3"/>
  <c r="G17" i="3"/>
  <c r="B17" i="3"/>
  <c r="G16" i="3"/>
  <c r="B16" i="3"/>
  <c r="H10" i="3" a="1"/>
  <c r="H10" i="3" s="1"/>
  <c r="L3" i="9" s="1"/>
  <c r="H1686" i="1"/>
  <c r="G1686" i="1"/>
  <c r="C1686" i="1"/>
  <c r="G1685" i="1"/>
  <c r="C1685" i="1"/>
  <c r="H1685" i="1" s="1"/>
  <c r="C1684" i="1"/>
  <c r="H1684" i="1" s="1"/>
  <c r="C1683" i="1"/>
  <c r="G1683" i="1" s="1"/>
  <c r="H1682" i="1"/>
  <c r="G1682" i="1"/>
  <c r="C1682" i="1"/>
  <c r="C1680" i="1"/>
  <c r="H1680" i="1" s="1"/>
  <c r="H1679" i="1"/>
  <c r="C1679" i="1"/>
  <c r="G1679" i="1" s="1"/>
  <c r="C1678" i="1"/>
  <c r="H1678" i="1" s="1"/>
  <c r="G1677" i="1"/>
  <c r="C1677" i="1"/>
  <c r="H1677" i="1" s="1"/>
  <c r="C1676" i="1"/>
  <c r="H1676" i="1" s="1"/>
  <c r="H1675" i="1"/>
  <c r="C1675" i="1"/>
  <c r="G1675" i="1" s="1"/>
  <c r="C1674" i="1"/>
  <c r="H1674" i="1" s="1"/>
  <c r="C1673" i="1"/>
  <c r="H1673" i="1" s="1"/>
  <c r="C1672" i="1"/>
  <c r="H1672" i="1" s="1"/>
  <c r="H1671" i="1"/>
  <c r="G1671" i="1"/>
  <c r="C1671" i="1"/>
  <c r="G1670" i="1"/>
  <c r="C1670" i="1"/>
  <c r="H1670" i="1" s="1"/>
  <c r="C1669" i="1"/>
  <c r="H1669" i="1" s="1"/>
  <c r="C1668" i="1"/>
  <c r="H1668" i="1" s="1"/>
  <c r="H1667" i="1"/>
  <c r="G1667" i="1"/>
  <c r="C1667" i="1"/>
  <c r="H1666" i="1"/>
  <c r="G1666" i="1"/>
  <c r="C1666" i="1"/>
  <c r="G1665" i="1"/>
  <c r="C1665" i="1"/>
  <c r="H1665" i="1" s="1"/>
  <c r="C1664" i="1"/>
  <c r="H1664" i="1" s="1"/>
  <c r="H1663" i="1"/>
  <c r="G1663" i="1"/>
  <c r="C1663" i="1"/>
  <c r="H1662" i="1"/>
  <c r="G1662" i="1"/>
  <c r="C1662" i="1"/>
  <c r="G1661" i="1"/>
  <c r="C1661" i="1"/>
  <c r="H1661" i="1" s="1"/>
  <c r="C1660" i="1"/>
  <c r="H1660" i="1" s="1"/>
  <c r="G1659" i="1"/>
  <c r="C1659" i="1"/>
  <c r="H1659" i="1" s="1"/>
  <c r="C1658" i="1"/>
  <c r="H1658" i="1" s="1"/>
  <c r="C1657" i="1"/>
  <c r="H1657" i="1" s="1"/>
  <c r="C1656" i="1"/>
  <c r="H1656" i="1" s="1"/>
  <c r="H1655" i="1"/>
  <c r="G1655" i="1"/>
  <c r="C1655" i="1"/>
  <c r="G1653" i="1"/>
  <c r="C1653" i="1"/>
  <c r="H1653" i="1" s="1"/>
  <c r="C1652" i="1"/>
  <c r="H1652" i="1" s="1"/>
  <c r="H1651" i="1"/>
  <c r="G1651" i="1"/>
  <c r="C1651" i="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C1641" i="1"/>
  <c r="H1641" i="1" s="1"/>
  <c r="C1640" i="1"/>
  <c r="H1640" i="1" s="1"/>
  <c r="C1639" i="1"/>
  <c r="G1639" i="1" s="1"/>
  <c r="H1638" i="1"/>
  <c r="C1638" i="1"/>
  <c r="G1638" i="1" s="1"/>
  <c r="C1637" i="1"/>
  <c r="H1637" i="1" s="1"/>
  <c r="C1636" i="1"/>
  <c r="H1636" i="1" s="1"/>
  <c r="H1635" i="1"/>
  <c r="C1635" i="1"/>
  <c r="G1635" i="1" s="1"/>
  <c r="C1634" i="1"/>
  <c r="G1634" i="1" s="1"/>
  <c r="G1633" i="1"/>
  <c r="C1633" i="1"/>
  <c r="H1633" i="1" s="1"/>
  <c r="C1632" i="1"/>
  <c r="H1632" i="1" s="1"/>
  <c r="C1631" i="1"/>
  <c r="G1631" i="1" s="1"/>
  <c r="H1630" i="1"/>
  <c r="G1630" i="1"/>
  <c r="C1630" i="1"/>
  <c r="C1629" i="1"/>
  <c r="H1629" i="1" s="1"/>
  <c r="H1627" i="1"/>
  <c r="C1627" i="1"/>
  <c r="G1627" i="1" s="1"/>
  <c r="H1626" i="1"/>
  <c r="G1626" i="1"/>
  <c r="C1626" i="1"/>
  <c r="G1625" i="1"/>
  <c r="C1625" i="1"/>
  <c r="H1625" i="1" s="1"/>
  <c r="C1624" i="1"/>
  <c r="H1624" i="1" s="1"/>
  <c r="H1623" i="1"/>
  <c r="C1623" i="1"/>
  <c r="G1623" i="1" s="1"/>
  <c r="C1620" i="1"/>
  <c r="H1620" i="1" s="1"/>
  <c r="H1619" i="1"/>
  <c r="C1619" i="1"/>
  <c r="G1619" i="1" s="1"/>
  <c r="G1618" i="1"/>
  <c r="C1618" i="1"/>
  <c r="H1618" i="1" s="1"/>
  <c r="G1617" i="1"/>
  <c r="C1617" i="1"/>
  <c r="H1617" i="1" s="1"/>
  <c r="C1616" i="1"/>
  <c r="H1616" i="1" s="1"/>
  <c r="H1615" i="1"/>
  <c r="C1615" i="1"/>
  <c r="G1615" i="1" s="1"/>
  <c r="G1614" i="1"/>
  <c r="C1614" i="1"/>
  <c r="H1614" i="1" s="1"/>
  <c r="G1613" i="1"/>
  <c r="C1613" i="1"/>
  <c r="H1613" i="1" s="1"/>
  <c r="C1612" i="1"/>
  <c r="H1612" i="1" s="1"/>
  <c r="H1611" i="1"/>
  <c r="C1611" i="1"/>
  <c r="G1611" i="1" s="1"/>
  <c r="G1610" i="1"/>
  <c r="C1610" i="1"/>
  <c r="H1610" i="1" s="1"/>
  <c r="G1609" i="1"/>
  <c r="C1609" i="1"/>
  <c r="H1609" i="1" s="1"/>
  <c r="C1608" i="1"/>
  <c r="H1608" i="1" s="1"/>
  <c r="H1607" i="1"/>
  <c r="C1607" i="1"/>
  <c r="G1607" i="1" s="1"/>
  <c r="C1606" i="1"/>
  <c r="H1606" i="1" s="1"/>
  <c r="G1605" i="1"/>
  <c r="C1605" i="1"/>
  <c r="H1605" i="1" s="1"/>
  <c r="H1603" i="1"/>
  <c r="C1603" i="1"/>
  <c r="G1603" i="1" s="1"/>
  <c r="G1601" i="1"/>
  <c r="C1601" i="1"/>
  <c r="H1601" i="1" s="1"/>
  <c r="C1600" i="1"/>
  <c r="H1600" i="1" s="1"/>
  <c r="H1599" i="1"/>
  <c r="C1599" i="1"/>
  <c r="G1599" i="1" s="1"/>
  <c r="H1598" i="1"/>
  <c r="G1598" i="1"/>
  <c r="C1598" i="1"/>
  <c r="G1597" i="1"/>
  <c r="C1597" i="1"/>
  <c r="H1597" i="1" s="1"/>
  <c r="C1596" i="1"/>
  <c r="H1596" i="1" s="1"/>
  <c r="H1595" i="1"/>
  <c r="C1595" i="1"/>
  <c r="G1595" i="1" s="1"/>
  <c r="C1594" i="1"/>
  <c r="H1594" i="1" s="1"/>
  <c r="G1593" i="1"/>
  <c r="C1593" i="1"/>
  <c r="H1593" i="1" s="1"/>
  <c r="C1592" i="1"/>
  <c r="H1592" i="1" s="1"/>
  <c r="C1591" i="1"/>
  <c r="G1591" i="1" s="1"/>
  <c r="G1590" i="1"/>
  <c r="C1590" i="1"/>
  <c r="H1590" i="1" s="1"/>
  <c r="G1589" i="1"/>
  <c r="C1589" i="1"/>
  <c r="H1589" i="1" s="1"/>
  <c r="C1588" i="1"/>
  <c r="H1588" i="1" s="1"/>
  <c r="C1587" i="1"/>
  <c r="G1587" i="1" s="1"/>
  <c r="G1586" i="1"/>
  <c r="C1586" i="1"/>
  <c r="H1586" i="1" s="1"/>
  <c r="C1584" i="1"/>
  <c r="H1584" i="1" s="1"/>
  <c r="H1582" i="1"/>
  <c r="G1582" i="1"/>
  <c r="C1582" i="1"/>
  <c r="D1581" i="1"/>
  <c r="C1581" i="1"/>
  <c r="H1581" i="1" s="1"/>
  <c r="G1580" i="1"/>
  <c r="D1580" i="1"/>
  <c r="J1580" i="1" s="1"/>
  <c r="C1580" i="1"/>
  <c r="D1579" i="1"/>
  <c r="C1579" i="1"/>
  <c r="H1579" i="1" s="1"/>
  <c r="G1578" i="1"/>
  <c r="D1578" i="1"/>
  <c r="J1578" i="1" s="1"/>
  <c r="C1578" i="1"/>
  <c r="G1577" i="1"/>
  <c r="D1577" i="1"/>
  <c r="H1577" i="1" s="1"/>
  <c r="C1577" i="1"/>
  <c r="D1576" i="1"/>
  <c r="C1576" i="1"/>
  <c r="H1576" i="1" s="1"/>
  <c r="G1575" i="1"/>
  <c r="D1575" i="1"/>
  <c r="J1575" i="1" s="1"/>
  <c r="C1575" i="1"/>
  <c r="D1574" i="1"/>
  <c r="C1574" i="1"/>
  <c r="H1574" i="1" s="1"/>
  <c r="G1573" i="1"/>
  <c r="D1573" i="1"/>
  <c r="J1573" i="1" s="1"/>
  <c r="C1573" i="1"/>
  <c r="G1572" i="1"/>
  <c r="D1572" i="1"/>
  <c r="H1572" i="1" s="1"/>
  <c r="C1572" i="1"/>
  <c r="G1571" i="1"/>
  <c r="D1571" i="1"/>
  <c r="H1571" i="1" s="1"/>
  <c r="C1571" i="1"/>
  <c r="D1570" i="1"/>
  <c r="C1570" i="1"/>
  <c r="H1570" i="1" s="1"/>
  <c r="G1569" i="1"/>
  <c r="D1569" i="1"/>
  <c r="J1569" i="1" s="1"/>
  <c r="C1569" i="1"/>
  <c r="D1568" i="1"/>
  <c r="C1568" i="1"/>
  <c r="H1568" i="1" s="1"/>
  <c r="G1567" i="1"/>
  <c r="D1567" i="1"/>
  <c r="J1567" i="1" s="1"/>
  <c r="C1567" i="1"/>
  <c r="D1566" i="1"/>
  <c r="C1566" i="1"/>
  <c r="H1566" i="1" s="1"/>
  <c r="G1565" i="1"/>
  <c r="D1565" i="1"/>
  <c r="J1565" i="1" s="1"/>
  <c r="C1565" i="1"/>
  <c r="D1564" i="1"/>
  <c r="C1564" i="1"/>
  <c r="H1564" i="1" s="1"/>
  <c r="D1563" i="1"/>
  <c r="C1563" i="1"/>
  <c r="H1563" i="1" s="1"/>
  <c r="G1562" i="1"/>
  <c r="D1562" i="1"/>
  <c r="J1562" i="1" s="1"/>
  <c r="C1562" i="1"/>
  <c r="D1561" i="1"/>
  <c r="C1561" i="1"/>
  <c r="H1561" i="1" s="1"/>
  <c r="G1560" i="1"/>
  <c r="D1560" i="1"/>
  <c r="J1560" i="1" s="1"/>
  <c r="C1560" i="1"/>
  <c r="D1559" i="1"/>
  <c r="C1559" i="1"/>
  <c r="H1559" i="1" s="1"/>
  <c r="G1558" i="1"/>
  <c r="D1558" i="1"/>
  <c r="J1558" i="1" s="1"/>
  <c r="C1558" i="1"/>
  <c r="D1557" i="1"/>
  <c r="C1557" i="1"/>
  <c r="H1557" i="1" s="1"/>
  <c r="D1556" i="1"/>
  <c r="C1556" i="1"/>
  <c r="H1556" i="1" s="1"/>
  <c r="D1555" i="1"/>
  <c r="C1555" i="1"/>
  <c r="H1555" i="1" s="1"/>
  <c r="G1554" i="1"/>
  <c r="D1554" i="1"/>
  <c r="J1554" i="1" s="1"/>
  <c r="C1554" i="1"/>
  <c r="D1553" i="1"/>
  <c r="C1553" i="1"/>
  <c r="H1553" i="1" s="1"/>
  <c r="G1552" i="1"/>
  <c r="D1552" i="1"/>
  <c r="J1552" i="1" s="1"/>
  <c r="C1552" i="1"/>
  <c r="D1551" i="1"/>
  <c r="C1551" i="1"/>
  <c r="H1551" i="1" s="1"/>
  <c r="G1550" i="1"/>
  <c r="D1550" i="1"/>
  <c r="J1550" i="1" s="1"/>
  <c r="C1550" i="1"/>
  <c r="D1549" i="1"/>
  <c r="C1549" i="1"/>
  <c r="H1549" i="1" s="1"/>
  <c r="G1548" i="1"/>
  <c r="D1548" i="1"/>
  <c r="J1548" i="1" s="1"/>
  <c r="C1548" i="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C1543" i="1"/>
  <c r="J1543" i="1" s="1"/>
  <c r="D1542" i="1"/>
  <c r="J1542" i="1" s="1"/>
  <c r="C1542" i="1"/>
  <c r="H1542" i="1" s="1"/>
  <c r="H1541" i="1"/>
  <c r="G1541" i="1"/>
  <c r="I1541" i="1" s="1"/>
  <c r="D1541" i="1"/>
  <c r="C1541" i="1"/>
  <c r="J1541" i="1" s="1"/>
  <c r="H1540" i="1"/>
  <c r="G1540" i="1"/>
  <c r="D1540" i="1"/>
  <c r="C1540" i="1"/>
  <c r="H1539" i="1"/>
  <c r="G1539" i="1"/>
  <c r="D1539" i="1"/>
  <c r="C1539" i="1"/>
  <c r="H1538" i="1"/>
  <c r="G1538" i="1"/>
  <c r="D1538" i="1"/>
  <c r="C1538" i="1"/>
  <c r="D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D775" i="1"/>
  <c r="H775" i="1" s="1"/>
  <c r="C775" i="1"/>
  <c r="H774" i="1"/>
  <c r="G774" i="1"/>
  <c r="D774" i="1"/>
  <c r="C774" i="1"/>
  <c r="H773" i="1"/>
  <c r="G773" i="1"/>
  <c r="D773" i="1"/>
  <c r="C773" i="1"/>
  <c r="D772" i="1"/>
  <c r="H772" i="1" s="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D697" i="1"/>
  <c r="H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D664" i="1"/>
  <c r="G664" i="1" s="1"/>
  <c r="C664" i="1"/>
  <c r="H663" i="1"/>
  <c r="D663" i="1"/>
  <c r="G663" i="1" s="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G650" i="1"/>
  <c r="D650" i="1"/>
  <c r="H650" i="1" s="1"/>
  <c r="C650" i="1"/>
  <c r="C649" i="1"/>
  <c r="D648" i="1"/>
  <c r="H648" i="1" s="1"/>
  <c r="C648" i="1"/>
  <c r="D647" i="1"/>
  <c r="H647" i="1" s="1"/>
  <c r="C647" i="1"/>
  <c r="G646" i="1"/>
  <c r="D646" i="1"/>
  <c r="H646" i="1" s="1"/>
  <c r="C646" i="1"/>
  <c r="G645" i="1"/>
  <c r="D645" i="1"/>
  <c r="H645" i="1" s="1"/>
  <c r="C645" i="1"/>
  <c r="C642" i="1"/>
  <c r="D641" i="1"/>
  <c r="H641" i="1" s="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D421" i="1"/>
  <c r="H421" i="1" s="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D275" i="1"/>
  <c r="G275" i="1" s="1"/>
  <c r="C275"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G266"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G243" i="1"/>
  <c r="D243" i="1"/>
  <c r="H243" i="1" s="1"/>
  <c r="C243" i="1"/>
  <c r="G242"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G195" i="1"/>
  <c r="D195" i="1"/>
  <c r="H195" i="1" s="1"/>
  <c r="C195" i="1"/>
  <c r="H194" i="1"/>
  <c r="G194" i="1"/>
  <c r="D194" i="1"/>
  <c r="C194" i="1"/>
  <c r="H193" i="1"/>
  <c r="G193" i="1"/>
  <c r="D193" i="1"/>
  <c r="C193" i="1"/>
  <c r="H192" i="1"/>
  <c r="G192" i="1"/>
  <c r="D192" i="1"/>
  <c r="C192" i="1"/>
  <c r="G191"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G181" i="1"/>
  <c r="D181" i="1"/>
  <c r="C181" i="1"/>
  <c r="G180" i="1"/>
  <c r="D180" i="1"/>
  <c r="H180" i="1" s="1"/>
  <c r="C180" i="1"/>
  <c r="H179" i="1"/>
  <c r="G179" i="1"/>
  <c r="D179" i="1"/>
  <c r="C179" i="1"/>
  <c r="H178" i="1"/>
  <c r="D178" i="1"/>
  <c r="G178" i="1" s="1"/>
  <c r="C178" i="1"/>
  <c r="H177" i="1"/>
  <c r="D177" i="1"/>
  <c r="G177" i="1" s="1"/>
  <c r="C177" i="1"/>
  <c r="H176" i="1"/>
  <c r="D176" i="1"/>
  <c r="G176" i="1" s="1"/>
  <c r="C176" i="1"/>
  <c r="H175" i="1"/>
  <c r="D175" i="1"/>
  <c r="G175" i="1" s="1"/>
  <c r="C175" i="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D166" i="1"/>
  <c r="G166" i="1" s="1"/>
  <c r="C166" i="1"/>
  <c r="H165" i="1"/>
  <c r="D165" i="1"/>
  <c r="G165" i="1" s="1"/>
  <c r="C165" i="1"/>
  <c r="H164" i="1"/>
  <c r="G164" i="1"/>
  <c r="D164" i="1"/>
  <c r="C164" i="1"/>
  <c r="H163" i="1"/>
  <c r="G163" i="1"/>
  <c r="D163" i="1"/>
  <c r="C163" i="1"/>
  <c r="H162" i="1"/>
  <c r="D162" i="1"/>
  <c r="G162" i="1" s="1"/>
  <c r="C162" i="1"/>
  <c r="D161" i="1"/>
  <c r="G161" i="1" s="1"/>
  <c r="C161" i="1"/>
  <c r="C160" i="1"/>
  <c r="H159" i="1"/>
  <c r="G159" i="1"/>
  <c r="D159" i="1"/>
  <c r="C159" i="1"/>
  <c r="H158" i="1"/>
  <c r="G158" i="1"/>
  <c r="D158" i="1"/>
  <c r="C158" i="1"/>
  <c r="H157" i="1"/>
  <c r="D157" i="1"/>
  <c r="G157" i="1" s="1"/>
  <c r="C157" i="1"/>
  <c r="C156" i="1"/>
  <c r="H155" i="1"/>
  <c r="G155" i="1"/>
  <c r="D155" i="1"/>
  <c r="C155" i="1"/>
  <c r="H154" i="1"/>
  <c r="G154" i="1"/>
  <c r="D154" i="1"/>
  <c r="C154" i="1"/>
  <c r="H153" i="1"/>
  <c r="G153" i="1"/>
  <c r="D153" i="1"/>
  <c r="C153" i="1"/>
  <c r="H152" i="1"/>
  <c r="G152" i="1"/>
  <c r="D152" i="1"/>
  <c r="C152" i="1"/>
  <c r="G151"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D118" i="1"/>
  <c r="H118" i="1" s="1"/>
  <c r="C118" i="1"/>
  <c r="D117" i="1"/>
  <c r="H117" i="1" s="1"/>
  <c r="C117" i="1"/>
  <c r="D116" i="1"/>
  <c r="H116" i="1" s="1"/>
  <c r="C116" i="1"/>
  <c r="H115" i="1"/>
  <c r="G115" i="1"/>
  <c r="D115" i="1"/>
  <c r="C115" i="1"/>
  <c r="D114" i="1"/>
  <c r="H114" i="1" s="1"/>
  <c r="C114" i="1"/>
  <c r="H113" i="1"/>
  <c r="G113" i="1"/>
  <c r="D113" i="1"/>
  <c r="C113" i="1"/>
  <c r="H112" i="1"/>
  <c r="G112" i="1"/>
  <c r="D112" i="1"/>
  <c r="C112" i="1"/>
  <c r="H111" i="1"/>
  <c r="G111" i="1"/>
  <c r="D111" i="1"/>
  <c r="C111" i="1"/>
  <c r="H110" i="1"/>
  <c r="D110" i="1"/>
  <c r="G110" i="1" s="1"/>
  <c r="C110" i="1"/>
  <c r="H109" i="1"/>
  <c r="G109" i="1"/>
  <c r="D109" i="1"/>
  <c r="C109" i="1"/>
  <c r="C108" i="1"/>
  <c r="H107" i="1"/>
  <c r="D107" i="1"/>
  <c r="G107" i="1" s="1"/>
  <c r="C107" i="1"/>
  <c r="H106" i="1"/>
  <c r="D106" i="1"/>
  <c r="G106" i="1" s="1"/>
  <c r="C106" i="1"/>
  <c r="H105" i="1"/>
  <c r="G105" i="1"/>
  <c r="D105" i="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D88" i="1"/>
  <c r="H88" i="1" s="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G63" i="1"/>
  <c r="D63" i="1"/>
  <c r="H63" i="1" s="1"/>
  <c r="C63" i="1"/>
  <c r="H62" i="1"/>
  <c r="G62" i="1"/>
  <c r="D62" i="1"/>
  <c r="C62" i="1"/>
  <c r="H61" i="1"/>
  <c r="G61" i="1"/>
  <c r="D61" i="1"/>
  <c r="C61" i="1"/>
  <c r="G60" i="1"/>
  <c r="D60" i="1"/>
  <c r="C60" i="1"/>
  <c r="H60" i="1" s="1"/>
  <c r="H59" i="1"/>
  <c r="G59" i="1"/>
  <c r="D59" i="1"/>
  <c r="C59" i="1"/>
  <c r="G58" i="1"/>
  <c r="D58" i="1"/>
  <c r="H58" i="1" s="1"/>
  <c r="C58" i="1"/>
  <c r="G57" i="1"/>
  <c r="D57" i="1"/>
  <c r="H57" i="1" s="1"/>
  <c r="C57" i="1"/>
  <c r="G56" i="1"/>
  <c r="D56" i="1"/>
  <c r="H56" i="1" s="1"/>
  <c r="C56" i="1"/>
  <c r="G55" i="1"/>
  <c r="D55" i="1"/>
  <c r="H55" i="1" s="1"/>
  <c r="C55" i="1"/>
  <c r="G54"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681" i="1" l="1"/>
  <c r="H1681" i="1" s="1"/>
  <c r="G1681" i="1"/>
  <c r="H1683" i="1"/>
  <c r="G1674" i="1"/>
  <c r="G1678" i="1"/>
  <c r="G1673" i="1"/>
  <c r="G1669" i="1"/>
  <c r="G1658" i="1"/>
  <c r="G1657" i="1"/>
  <c r="G1654" i="1"/>
  <c r="G1641" i="1"/>
  <c r="H1639" i="1"/>
  <c r="D51" i="8"/>
  <c r="C1628" i="1" s="1"/>
  <c r="H1628" i="1" s="1"/>
  <c r="H1634" i="1"/>
  <c r="G1637" i="1"/>
  <c r="H1631" i="1"/>
  <c r="G1629" i="1"/>
  <c r="D25" i="8"/>
  <c r="C1602" i="1" s="1"/>
  <c r="G1602" i="1" s="1"/>
  <c r="G1606" i="1"/>
  <c r="C1604" i="1"/>
  <c r="H1604" i="1" s="1"/>
  <c r="H1587" i="1"/>
  <c r="G1594" i="1"/>
  <c r="H1591" i="1"/>
  <c r="C1585" i="1"/>
  <c r="H1585" i="1" s="1"/>
  <c r="G1583" i="1"/>
  <c r="H1583" i="1"/>
  <c r="F229" i="9"/>
  <c r="B229" i="9" s="1"/>
  <c r="G150" i="1"/>
  <c r="G300" i="1"/>
  <c r="G298" i="1"/>
  <c r="G416" i="1"/>
  <c r="G423" i="1"/>
  <c r="F428" i="4"/>
  <c r="G415" i="1"/>
  <c r="G421" i="1"/>
  <c r="G422" i="1"/>
  <c r="E648" i="4"/>
  <c r="D642" i="1" s="1"/>
  <c r="G642" i="1" s="1"/>
  <c r="G636" i="1"/>
  <c r="G775" i="1"/>
  <c r="G772" i="1"/>
  <c r="G697" i="1"/>
  <c r="G652" i="1"/>
  <c r="E296" i="9"/>
  <c r="B296" i="9" s="1"/>
  <c r="E25" i="9"/>
  <c r="B25" i="9" s="1"/>
  <c r="E32" i="9"/>
  <c r="B32" i="9" s="1"/>
  <c r="G666" i="1"/>
  <c r="G662" i="1"/>
  <c r="G647" i="1"/>
  <c r="G648" i="1"/>
  <c r="G649" i="1"/>
  <c r="H649" i="1"/>
  <c r="F656" i="4"/>
  <c r="G635" i="1"/>
  <c r="G641" i="1"/>
  <c r="F289" i="9"/>
  <c r="B289" i="9" s="1"/>
  <c r="E163" i="9"/>
  <c r="B163" i="9" s="1"/>
  <c r="H603" i="1"/>
  <c r="G603" i="1"/>
  <c r="E597" i="4"/>
  <c r="D591" i="1" s="1"/>
  <c r="E373" i="4"/>
  <c r="D368" i="1" s="1"/>
  <c r="D388" i="1"/>
  <c r="D374" i="1"/>
  <c r="F379" i="4"/>
  <c r="G317" i="1"/>
  <c r="G318" i="1"/>
  <c r="E308" i="4"/>
  <c r="G274" i="1"/>
  <c r="H274" i="1"/>
  <c r="F247" i="9"/>
  <c r="G265" i="1"/>
  <c r="H265" i="1"/>
  <c r="F269" i="4"/>
  <c r="E262" i="4"/>
  <c r="E81" i="9"/>
  <c r="B81" i="9" s="1"/>
  <c r="E230" i="4"/>
  <c r="D226" i="1" s="1"/>
  <c r="F250" i="4"/>
  <c r="E69" i="9"/>
  <c r="B69" i="9" s="1"/>
  <c r="D212" i="1"/>
  <c r="H212" i="1" s="1"/>
  <c r="E67" i="9"/>
  <c r="B67" i="9" s="1"/>
  <c r="E202" i="4"/>
  <c r="D198" i="1" s="1"/>
  <c r="G213" i="1"/>
  <c r="G197" i="1"/>
  <c r="E57" i="9"/>
  <c r="B57" i="9" s="1"/>
  <c r="G190" i="1"/>
  <c r="H190" i="1"/>
  <c r="F194" i="4"/>
  <c r="B241" i="9"/>
  <c r="E52" i="9"/>
  <c r="B52" i="9" s="1"/>
  <c r="G174" i="1"/>
  <c r="H174" i="1"/>
  <c r="F178" i="4"/>
  <c r="H166" i="1"/>
  <c r="E164" i="4"/>
  <c r="D160" i="1" s="1"/>
  <c r="H161" i="1"/>
  <c r="E49" i="9"/>
  <c r="B49" i="9" s="1"/>
  <c r="D156" i="1"/>
  <c r="E48" i="9"/>
  <c r="B48" i="9" s="1"/>
  <c r="F237" i="9"/>
  <c r="B237" i="9" s="1"/>
  <c r="G118" i="1"/>
  <c r="G116" i="1"/>
  <c r="G117" i="1"/>
  <c r="D108" i="1"/>
  <c r="G114" i="1"/>
  <c r="E106" i="4"/>
  <c r="D102" i="1" s="1"/>
  <c r="G102" i="1" s="1"/>
  <c r="E45" i="9"/>
  <c r="B45" i="9" s="1"/>
  <c r="H102" i="1"/>
  <c r="D103" i="1"/>
  <c r="B233" i="9"/>
  <c r="E41" i="9"/>
  <c r="B41" i="9" s="1"/>
  <c r="G87" i="1"/>
  <c r="G88" i="1"/>
  <c r="E82" i="4"/>
  <c r="D78" i="1" s="1"/>
  <c r="F74" i="4"/>
  <c r="G27" i="1"/>
  <c r="G25" i="1"/>
  <c r="G23" i="1"/>
  <c r="E28" i="9"/>
  <c r="B28" i="9" s="1"/>
  <c r="H19" i="1"/>
  <c r="G19" i="1"/>
  <c r="F23" i="4"/>
  <c r="E7" i="4"/>
  <c r="D3" i="1" s="1"/>
  <c r="D7" i="4"/>
  <c r="F8" i="4"/>
  <c r="D49" i="4"/>
  <c r="E430" i="4"/>
  <c r="E6" i="5"/>
  <c r="G1542" i="1"/>
  <c r="I1542" i="1" s="1"/>
  <c r="G1544" i="1"/>
  <c r="I1544" i="1" s="1"/>
  <c r="G1546" i="1"/>
  <c r="I1546" i="1" s="1"/>
  <c r="H1548" i="1"/>
  <c r="I1548" i="1" s="1"/>
  <c r="J1549" i="1"/>
  <c r="H1550" i="1"/>
  <c r="I1550" i="1" s="1"/>
  <c r="J1551" i="1"/>
  <c r="H1552" i="1"/>
  <c r="I1552" i="1" s="1"/>
  <c r="J1553" i="1"/>
  <c r="H1554" i="1"/>
  <c r="I1554" i="1" s="1"/>
  <c r="J1557" i="1"/>
  <c r="H1558" i="1"/>
  <c r="I1558" i="1" s="1"/>
  <c r="J1559" i="1"/>
  <c r="H1560" i="1"/>
  <c r="I1560" i="1" s="1"/>
  <c r="J1561" i="1"/>
  <c r="H1562" i="1"/>
  <c r="I1562" i="1" s="1"/>
  <c r="J1564" i="1"/>
  <c r="H1565" i="1"/>
  <c r="I1565" i="1" s="1"/>
  <c r="J1566" i="1"/>
  <c r="H1567" i="1"/>
  <c r="I1567" i="1" s="1"/>
  <c r="J1568" i="1"/>
  <c r="H1569" i="1"/>
  <c r="I1569" i="1" s="1"/>
  <c r="J1570" i="1"/>
  <c r="H1573" i="1"/>
  <c r="I1573" i="1" s="1"/>
  <c r="J1574" i="1"/>
  <c r="H1575" i="1"/>
  <c r="I1575" i="1" s="1"/>
  <c r="J1576" i="1"/>
  <c r="H1578" i="1"/>
  <c r="I1578" i="1" s="1"/>
  <c r="J1579" i="1"/>
  <c r="H1580" i="1"/>
  <c r="I1580" i="1" s="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F106" i="4"/>
  <c r="F309" i="4"/>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230" i="4"/>
  <c r="F361" i="4"/>
  <c r="D43" i="4"/>
  <c r="F83" i="4"/>
  <c r="F107" i="4"/>
  <c r="F141" i="4"/>
  <c r="F165" i="4"/>
  <c r="D221" i="4"/>
  <c r="F231" i="4"/>
  <c r="F310" i="4"/>
  <c r="D354" i="4"/>
  <c r="F362" i="4"/>
  <c r="D406" i="4"/>
  <c r="D431" i="4"/>
  <c r="F473" i="4"/>
  <c r="D479" i="4"/>
  <c r="D491" i="4"/>
  <c r="F523" i="4"/>
  <c r="F589" i="4"/>
  <c r="D597" i="4"/>
  <c r="E156" i="9"/>
  <c r="B156" i="9" s="1"/>
  <c r="D12" i="5"/>
  <c r="D202" i="4"/>
  <c r="D321" i="4"/>
  <c r="D373" i="4"/>
  <c r="F427" i="4"/>
  <c r="D536" i="4"/>
  <c r="G314" i="9"/>
  <c r="E314" i="9" s="1"/>
  <c r="B314" i="9" s="1"/>
  <c r="F89" i="5"/>
  <c r="D88" i="5"/>
  <c r="E125" i="4"/>
  <c r="D121" i="1" s="1"/>
  <c r="D152" i="4"/>
  <c r="E153" i="4"/>
  <c r="F153" i="4" s="1"/>
  <c r="E273" i="4"/>
  <c r="D269" i="1" s="1"/>
  <c r="G345" i="9"/>
  <c r="E345" i="9" s="1"/>
  <c r="G316" i="9"/>
  <c r="G315" i="9"/>
  <c r="E339" i="9"/>
  <c r="B339" i="9" s="1"/>
  <c r="D255" i="5"/>
  <c r="D5" i="6"/>
  <c r="D89" i="6"/>
  <c r="H316" i="9"/>
  <c r="H315" i="9"/>
  <c r="F150" i="5"/>
  <c r="D177" i="5"/>
  <c r="E337" i="9"/>
  <c r="B337" i="9" s="1"/>
  <c r="D203" i="5"/>
  <c r="F219" i="5"/>
  <c r="F277" i="5"/>
  <c r="D35" i="6"/>
  <c r="D129"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D147" i="5"/>
  <c r="E177" i="5"/>
  <c r="F178" i="5"/>
  <c r="B273" i="9"/>
  <c r="B283" i="9"/>
  <c r="B231" i="9"/>
  <c r="B239" i="9"/>
  <c r="B247" i="9"/>
  <c r="B255" i="9"/>
  <c r="B263" i="9"/>
  <c r="F266" i="9"/>
  <c r="B266" i="9" s="1"/>
  <c r="B281" i="9"/>
  <c r="B235" i="9"/>
  <c r="B243" i="9"/>
  <c r="B251" i="9"/>
  <c r="B259" i="9"/>
  <c r="B267" i="9"/>
  <c r="B279" i="9"/>
  <c r="B285" i="9"/>
  <c r="G1628" i="1" l="1"/>
  <c r="D45" i="8"/>
  <c r="D44" i="8"/>
  <c r="H1602" i="1"/>
  <c r="G1604" i="1"/>
  <c r="G1585" i="1"/>
  <c r="H642" i="1"/>
  <c r="F648" i="4"/>
  <c r="E535" i="4"/>
  <c r="E639" i="4" s="1"/>
  <c r="D633" i="1" s="1"/>
  <c r="G388" i="1"/>
  <c r="H388" i="1"/>
  <c r="E360" i="4"/>
  <c r="D355" i="1" s="1"/>
  <c r="H374" i="1"/>
  <c r="G374" i="1"/>
  <c r="D303" i="1"/>
  <c r="F262" i="4"/>
  <c r="D258" i="1"/>
  <c r="H226" i="1"/>
  <c r="G226" i="1"/>
  <c r="G212" i="1"/>
  <c r="F164" i="4"/>
  <c r="G160" i="1"/>
  <c r="H160" i="1"/>
  <c r="G156" i="1"/>
  <c r="H156" i="1"/>
  <c r="H108" i="1"/>
  <c r="G108" i="1"/>
  <c r="G103" i="1"/>
  <c r="H103" i="1"/>
  <c r="H78" i="1"/>
  <c r="G78" i="1"/>
  <c r="F82" i="4"/>
  <c r="F147" i="5"/>
  <c r="C1152" i="1"/>
  <c r="C1621" i="1"/>
  <c r="F228" i="9"/>
  <c r="B228" i="9" s="1"/>
  <c r="E310" i="9"/>
  <c r="B310" i="9" s="1"/>
  <c r="F255" i="5"/>
  <c r="D251" i="5"/>
  <c r="C1259" i="1"/>
  <c r="D299" i="4"/>
  <c r="H17" i="3"/>
  <c r="C148" i="1"/>
  <c r="G24" i="9"/>
  <c r="F321" i="4"/>
  <c r="C316" i="1"/>
  <c r="F491" i="4"/>
  <c r="C485" i="1"/>
  <c r="F406" i="4"/>
  <c r="C401" i="1"/>
  <c r="F125" i="4"/>
  <c r="H299" i="9"/>
  <c r="D1011" i="1"/>
  <c r="F49" i="4"/>
  <c r="C45" i="1"/>
  <c r="E309" i="9"/>
  <c r="B309" i="9" s="1"/>
  <c r="F129" i="6"/>
  <c r="C1525" i="1"/>
  <c r="G338" i="9"/>
  <c r="E338" i="9" s="1"/>
  <c r="B338" i="9" s="1"/>
  <c r="F203" i="5"/>
  <c r="C1207" i="1"/>
  <c r="B345" i="9"/>
  <c r="E344" i="9"/>
  <c r="I10" i="3" s="1"/>
  <c r="G121" i="1"/>
  <c r="H121" i="1"/>
  <c r="H24" i="9"/>
  <c r="F536" i="4"/>
  <c r="D535" i="4"/>
  <c r="C530" i="1"/>
  <c r="F202" i="4"/>
  <c r="C198" i="1"/>
  <c r="F597" i="4"/>
  <c r="C591" i="1"/>
  <c r="F479" i="4"/>
  <c r="C473" i="1"/>
  <c r="F221" i="4"/>
  <c r="C217" i="1"/>
  <c r="F273" i="4"/>
  <c r="D424" i="1"/>
  <c r="E176" i="5"/>
  <c r="D1180" i="1" s="1"/>
  <c r="I23" i="3"/>
  <c r="D1181" i="1"/>
  <c r="F35" i="6"/>
  <c r="H27" i="3"/>
  <c r="C1431" i="1"/>
  <c r="F89" i="6"/>
  <c r="C1485" i="1"/>
  <c r="E315" i="9"/>
  <c r="B315" i="9" s="1"/>
  <c r="G269" i="1"/>
  <c r="H269" i="1"/>
  <c r="F88" i="5"/>
  <c r="C1093" i="1"/>
  <c r="F354" i="4"/>
  <c r="C349" i="1"/>
  <c r="C39" i="1"/>
  <c r="F43" i="4"/>
  <c r="F7" i="4"/>
  <c r="D6" i="4"/>
  <c r="C3" i="1"/>
  <c r="E179" i="9"/>
  <c r="B179" i="9" s="1"/>
  <c r="D176" i="5"/>
  <c r="F177" i="5"/>
  <c r="H23" i="3"/>
  <c r="C1181" i="1"/>
  <c r="G347" i="9"/>
  <c r="E347" i="9" s="1"/>
  <c r="D141" i="6"/>
  <c r="F5" i="6"/>
  <c r="H26" i="3"/>
  <c r="C1401" i="1"/>
  <c r="E316" i="9"/>
  <c r="B316" i="9" s="1"/>
  <c r="E152" i="4"/>
  <c r="D149" i="1"/>
  <c r="D69" i="5"/>
  <c r="F373" i="4"/>
  <c r="C368" i="1"/>
  <c r="D7" i="5"/>
  <c r="F12" i="5"/>
  <c r="C1017" i="1"/>
  <c r="F431" i="4"/>
  <c r="D430" i="4"/>
  <c r="C425" i="1"/>
  <c r="D360" i="4"/>
  <c r="D308" i="4"/>
  <c r="E6" i="4"/>
  <c r="K1480" i="9" l="1"/>
  <c r="C1622" i="1"/>
  <c r="H11" i="3" s="1"/>
  <c r="I39" i="3"/>
  <c r="G342" i="9"/>
  <c r="E342" i="9" s="1"/>
  <c r="B342" i="9" s="1"/>
  <c r="I38" i="3"/>
  <c r="H19" i="9"/>
  <c r="E19" i="9" s="1"/>
  <c r="B19" i="9" s="1"/>
  <c r="G343" i="9"/>
  <c r="E343" i="9" s="1"/>
  <c r="B343" i="9" s="1"/>
  <c r="D529" i="1"/>
  <c r="E640" i="4"/>
  <c r="D634" i="1" s="1"/>
  <c r="E417" i="4"/>
  <c r="D412" i="1" s="1"/>
  <c r="E418" i="4"/>
  <c r="D413" i="1" s="1"/>
  <c r="G258" i="1"/>
  <c r="H258" i="1"/>
  <c r="E346" i="9"/>
  <c r="B347" i="9"/>
  <c r="F430" i="4"/>
  <c r="D639" i="4"/>
  <c r="C424" i="1"/>
  <c r="G149" i="1"/>
  <c r="H149" i="1"/>
  <c r="G45" i="1"/>
  <c r="H45" i="1"/>
  <c r="G1259" i="1"/>
  <c r="H1259" i="1"/>
  <c r="D417" i="4"/>
  <c r="F308" i="4"/>
  <c r="C303" i="1"/>
  <c r="G368" i="1"/>
  <c r="H368" i="1"/>
  <c r="G3" i="1"/>
  <c r="H3" i="1"/>
  <c r="G1485" i="1"/>
  <c r="H1485" i="1"/>
  <c r="G217" i="1"/>
  <c r="H217" i="1"/>
  <c r="G591" i="1"/>
  <c r="H591" i="1"/>
  <c r="G530" i="1"/>
  <c r="H530" i="1"/>
  <c r="G1207" i="1"/>
  <c r="H1207" i="1"/>
  <c r="G401" i="1"/>
  <c r="H401" i="1"/>
  <c r="G316" i="1"/>
  <c r="H316" i="1"/>
  <c r="F251" i="5"/>
  <c r="H24" i="3"/>
  <c r="C1255" i="1"/>
  <c r="F69" i="5"/>
  <c r="H22" i="3"/>
  <c r="C1074" i="1"/>
  <c r="E422" i="4"/>
  <c r="D2" i="1"/>
  <c r="I16" i="3"/>
  <c r="F7" i="5"/>
  <c r="H21" i="3"/>
  <c r="D6" i="5"/>
  <c r="C1012" i="1"/>
  <c r="G1181" i="1"/>
  <c r="H1181" i="1"/>
  <c r="G1093" i="1"/>
  <c r="H1093" i="1"/>
  <c r="G1431" i="1"/>
  <c r="H1431" i="1"/>
  <c r="G1525" i="1"/>
  <c r="H1525" i="1"/>
  <c r="E299" i="4"/>
  <c r="F299" i="4" s="1"/>
  <c r="D148" i="1"/>
  <c r="G148" i="1" s="1"/>
  <c r="I17" i="3"/>
  <c r="G39" i="1"/>
  <c r="H39" i="1"/>
  <c r="D418" i="4"/>
  <c r="F360" i="4"/>
  <c r="C355" i="1"/>
  <c r="G1017" i="1"/>
  <c r="H1017" i="1"/>
  <c r="F141" i="6"/>
  <c r="H30" i="3"/>
  <c r="C1537" i="1"/>
  <c r="D300" i="4"/>
  <c r="F6" i="4"/>
  <c r="D422" i="4"/>
  <c r="H16" i="3"/>
  <c r="C2" i="1"/>
  <c r="G349" i="1"/>
  <c r="H349" i="1"/>
  <c r="D640" i="4"/>
  <c r="F535" i="4"/>
  <c r="C529" i="1"/>
  <c r="F152" i="4"/>
  <c r="G1621" i="1"/>
  <c r="H1621" i="1"/>
  <c r="G1152" i="1"/>
  <c r="H1152" i="1"/>
  <c r="G425" i="1"/>
  <c r="H425" i="1"/>
  <c r="G1401" i="1"/>
  <c r="H1401" i="1"/>
  <c r="H9" i="3"/>
  <c r="F176" i="5"/>
  <c r="C1180" i="1"/>
  <c r="G473" i="1"/>
  <c r="H473" i="1"/>
  <c r="G198" i="1"/>
  <c r="H198" i="1"/>
  <c r="G485" i="1"/>
  <c r="H485" i="1"/>
  <c r="E24" i="9"/>
  <c r="D423" i="4"/>
  <c r="D301" i="4"/>
  <c r="C295" i="1"/>
  <c r="H1622" i="1" l="1"/>
  <c r="G1622" i="1"/>
  <c r="E341" i="9"/>
  <c r="I11" i="3" s="1"/>
  <c r="K3" i="9"/>
  <c r="I9" i="3"/>
  <c r="G2" i="1"/>
  <c r="H2" i="1"/>
  <c r="C296" i="1"/>
  <c r="G306" i="9"/>
  <c r="E306" i="9" s="1"/>
  <c r="B306" i="9" s="1"/>
  <c r="G299" i="9"/>
  <c r="E299" i="9" s="1"/>
  <c r="F6" i="5"/>
  <c r="C1011" i="1"/>
  <c r="G303" i="1"/>
  <c r="H303" i="1"/>
  <c r="F639" i="4"/>
  <c r="C633" i="1"/>
  <c r="D644" i="4"/>
  <c r="D425" i="4"/>
  <c r="C418" i="1"/>
  <c r="G20" i="9"/>
  <c r="B24" i="9"/>
  <c r="F640" i="4"/>
  <c r="C634" i="1"/>
  <c r="F418" i="4"/>
  <c r="C413" i="1"/>
  <c r="E643" i="4"/>
  <c r="D417" i="1"/>
  <c r="H148" i="1"/>
  <c r="G1180" i="1"/>
  <c r="H1180" i="1"/>
  <c r="D424" i="4"/>
  <c r="F422" i="4"/>
  <c r="D643" i="4"/>
  <c r="C417" i="1"/>
  <c r="G1537" i="1"/>
  <c r="H1537" i="1"/>
  <c r="E301" i="4"/>
  <c r="D297" i="1" s="1"/>
  <c r="E423" i="4"/>
  <c r="E424" i="4" s="1"/>
  <c r="D419" i="1" s="1"/>
  <c r="D295" i="1"/>
  <c r="G295" i="1" s="1"/>
  <c r="E300" i="4"/>
  <c r="F417" i="4"/>
  <c r="C412" i="1"/>
  <c r="F301" i="4"/>
  <c r="C297" i="1"/>
  <c r="N3" i="9"/>
  <c r="G529" i="1"/>
  <c r="H529" i="1"/>
  <c r="G355" i="1"/>
  <c r="H355" i="1"/>
  <c r="G1012" i="1"/>
  <c r="H1012" i="1"/>
  <c r="G1074" i="1"/>
  <c r="H1074" i="1"/>
  <c r="G1255" i="1"/>
  <c r="H1255" i="1"/>
  <c r="G424" i="1"/>
  <c r="H424" i="1"/>
  <c r="H295" i="1" l="1"/>
  <c r="D296" i="1"/>
  <c r="G296" i="1" s="1"/>
  <c r="D637" i="1"/>
  <c r="G634" i="1"/>
  <c r="H634" i="1"/>
  <c r="F424" i="4"/>
  <c r="C419" i="1"/>
  <c r="G633" i="1"/>
  <c r="H633" i="1"/>
  <c r="H8" i="3"/>
  <c r="G1011" i="1"/>
  <c r="H1011" i="1"/>
  <c r="G297" i="1"/>
  <c r="H297" i="1"/>
  <c r="D646" i="4"/>
  <c r="C638" i="1"/>
  <c r="G412" i="1"/>
  <c r="H412" i="1"/>
  <c r="E425" i="4"/>
  <c r="D420" i="1" s="1"/>
  <c r="E644" i="4"/>
  <c r="F644" i="4" s="1"/>
  <c r="D418" i="1"/>
  <c r="G418" i="1" s="1"/>
  <c r="H20" i="9"/>
  <c r="E20" i="9" s="1"/>
  <c r="B20" i="9" s="1"/>
  <c r="G417" i="1"/>
  <c r="H417" i="1"/>
  <c r="G413" i="1"/>
  <c r="H413" i="1"/>
  <c r="F423" i="4"/>
  <c r="F300" i="4"/>
  <c r="D645" i="4"/>
  <c r="F643" i="4"/>
  <c r="C637" i="1"/>
  <c r="F425" i="4"/>
  <c r="C420" i="1"/>
  <c r="B299" i="9"/>
  <c r="H418" i="1" l="1"/>
  <c r="H296" i="1"/>
  <c r="G637" i="1"/>
  <c r="H637" i="1"/>
  <c r="F646" i="4"/>
  <c r="D650" i="4"/>
  <c r="C640" i="1"/>
  <c r="G420" i="1"/>
  <c r="H420" i="1"/>
  <c r="D649" i="4"/>
  <c r="C639" i="1"/>
  <c r="G419" i="1"/>
  <c r="H419" i="1"/>
  <c r="M3" i="9"/>
  <c r="E646" i="4"/>
  <c r="D638" i="1"/>
  <c r="H638" i="1" s="1"/>
  <c r="E645" i="4"/>
  <c r="F645" i="4" s="1"/>
  <c r="G638" i="1" l="1"/>
  <c r="G334" i="9"/>
  <c r="H334" i="9"/>
  <c r="H18" i="3"/>
  <c r="F649" i="4"/>
  <c r="C643" i="1"/>
  <c r="H19" i="3"/>
  <c r="C644" i="1"/>
  <c r="E650" i="4"/>
  <c r="F650" i="4" s="1"/>
  <c r="D640" i="1"/>
  <c r="G640" i="1" s="1"/>
  <c r="E649" i="4"/>
  <c r="D639" i="1"/>
  <c r="H639" i="1" s="1"/>
  <c r="H640" i="1" l="1"/>
  <c r="I18" i="3"/>
  <c r="D643" i="1"/>
  <c r="G643" i="1" s="1"/>
  <c r="G297" i="9"/>
  <c r="E297" i="9" s="1"/>
  <c r="B297" i="9" s="1"/>
  <c r="G639" i="1"/>
  <c r="I19" i="3"/>
  <c r="D644" i="1"/>
  <c r="G644" i="1" s="1"/>
  <c r="E334" i="9"/>
  <c r="H7" i="3" l="1"/>
  <c r="J3" i="9" s="1"/>
  <c r="H643" i="1"/>
  <c r="H644" i="1"/>
  <c r="B334" i="9"/>
  <c r="E298" i="9"/>
  <c r="I8" i="3" s="1"/>
  <c r="L293" i="9" l="1"/>
  <c r="F293" i="9" s="1"/>
  <c r="H295" i="9"/>
  <c r="G295" i="9"/>
  <c r="H18" i="9"/>
  <c r="G18" i="9"/>
  <c r="I8" i="9"/>
  <c r="M15" i="9"/>
  <c r="J8" i="9"/>
  <c r="G15" i="9"/>
  <c r="K8" i="9"/>
  <c r="J13" i="9"/>
  <c r="K5" i="9"/>
  <c r="J10" i="9"/>
  <c r="M16" i="9"/>
  <c r="I13" i="9"/>
  <c r="K10" i="9"/>
  <c r="G16" i="9"/>
  <c r="H21" i="9"/>
  <c r="I9" i="9"/>
  <c r="H16" i="9"/>
  <c r="J9" i="9"/>
  <c r="H15" i="9"/>
  <c r="J6" i="9"/>
  <c r="I11" i="9"/>
  <c r="H17" i="9"/>
  <c r="K6" i="9"/>
  <c r="J11" i="9"/>
  <c r="I17" i="9"/>
  <c r="H22" i="9"/>
  <c r="I5" i="9"/>
  <c r="K11" i="9"/>
  <c r="J17" i="9"/>
  <c r="J5" i="9"/>
  <c r="L16" i="9"/>
  <c r="I7" i="9"/>
  <c r="K13" i="9"/>
  <c r="G22" i="9"/>
  <c r="E22" i="9" s="1"/>
  <c r="B22" i="9" s="1"/>
  <c r="J7" i="9"/>
  <c r="I12" i="9"/>
  <c r="K7" i="9"/>
  <c r="J12" i="9"/>
  <c r="I6" i="9"/>
  <c r="K12" i="9"/>
  <c r="G17" i="9"/>
  <c r="K9" i="9"/>
  <c r="L15" i="9"/>
  <c r="G21" i="9"/>
  <c r="F16" i="9" l="1"/>
  <c r="F15" i="9"/>
  <c r="E6" i="9"/>
  <c r="B6" i="9" s="1"/>
  <c r="E11" i="9"/>
  <c r="B11" i="9" s="1"/>
  <c r="E21" i="9"/>
  <c r="B21" i="9" s="1"/>
  <c r="E295" i="9"/>
  <c r="B295" i="9" s="1"/>
  <c r="E17" i="9"/>
  <c r="B17" i="9" s="1"/>
  <c r="E12" i="9"/>
  <c r="B12" i="9" s="1"/>
  <c r="E7" i="9"/>
  <c r="B7" i="9" s="1"/>
  <c r="E9" i="9"/>
  <c r="B9" i="9" s="1"/>
  <c r="E13" i="9"/>
  <c r="B13" i="9" s="1"/>
  <c r="E5" i="9"/>
  <c r="E8" i="9"/>
  <c r="B8" i="9" s="1"/>
  <c r="E16" i="9"/>
  <c r="E10" i="9"/>
  <c r="B10" i="9" s="1"/>
  <c r="E15" i="9"/>
  <c r="E18" i="9"/>
  <c r="B18" i="9" s="1"/>
  <c r="B293" i="9"/>
  <c r="F23" i="9"/>
  <c r="B16" i="9" l="1"/>
  <c r="F14" i="9"/>
  <c r="F3" i="9" s="1"/>
  <c r="E23" i="9"/>
  <c r="I7" i="3" s="1"/>
  <c r="B15" i="9"/>
  <c r="E14" i="9"/>
  <c r="I12" i="3" s="1"/>
  <c r="B5" i="9"/>
  <c r="E4" i="9"/>
  <c r="E3" i="9" l="1"/>
</calcChain>
</file>

<file path=xl/sharedStrings.xml><?xml version="1.0" encoding="utf-8"?>
<sst xmlns="http://schemas.openxmlformats.org/spreadsheetml/2006/main" count="4721" uniqueCount="3653">
  <si>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</si>
  <si>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</si>
  <si>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</si>
  <si>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</si>
  <si>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</si>
  <si>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</si>
  <si>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</si>
  <si>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</si>
  <si>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</si>
  <si>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</si>
  <si>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</si>
  <si>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</si>
  <si>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</si>
  <si>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</si>
  <si>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</si>
  <si>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</si>
  <si>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</si>
  <si>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</si>
  <si>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</si>
  <si>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</si>
  <si>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</si>
  <si>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</si>
  <si>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</si>
  <si>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</si>
  <si>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</si>
  <si>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</si>
  <si>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</si>
  <si>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</si>
  <si>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</si>
  <si>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</si>
  <si>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</si>
  <si>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ORIOVAC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</si>
  <si>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</si>
  <si>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</si>
  <si>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</si>
  <si>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</si>
  <si>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</si>
  <si>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</si>
  <si>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</si>
  <si>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</si>
  <si>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</si>
  <si>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</si>
  <si>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</si>
  <si>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</si>
  <si>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</si>
  <si>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</si>
  <si>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</si>
  <si>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</si>
  <si>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</si>
  <si>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</si>
  <si>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</si>
  <si>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</si>
  <si>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</si>
  <si>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</si>
  <si>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</si>
  <si>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</si>
  <si>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37148 - OPĆINA ORIOVAC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</si>
  <si>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</si>
  <si>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</si>
  <si>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</si>
  <si>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</si>
  <si>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</si>
  <si>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</si>
  <si>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</si>
  <si>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</si>
  <si>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</si>
  <si>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</si>
  <si>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</si>
  <si>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</si>
  <si>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</si>
  <si>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</si>
  <si>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</si>
  <si>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</si>
  <si>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</si>
  <si>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</si>
  <si>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</si>
  <si>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</si>
  <si>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</si>
  <si>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</si>
  <si>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</si>
  <si>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</si>
  <si>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</si>
  <si>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</si>
  <si>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</si>
  <si>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</si>
  <si>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</si>
  <si>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</si>
  <si>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</si>
  <si>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</si>
  <si>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</si>
  <si>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</si>
  <si>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</si>
  <si>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</si>
  <si>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</si>
  <si>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</si>
  <si>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</si>
  <si>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</si>
  <si>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</si>
  <si>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</si>
  <si>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</si>
  <si>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</si>
  <si>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</si>
  <si>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</si>
  <si>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</si>
  <si>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</si>
  <si>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</si>
  <si>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</si>
  <si>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</si>
  <si>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</si>
  <si>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</si>
  <si>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</si>
  <si>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</si>
  <si>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</si>
  <si>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</si>
  <si>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</si>
  <si>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</si>
  <si>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</si>
  <si>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</si>
  <si>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</si>
  <si>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</si>
  <si>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</si>
  <si>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</si>
  <si>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</si>
  <si>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</si>
  <si>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</si>
  <si>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</si>
  <si>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</si>
  <si>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</si>
  <si>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</si>
  <si>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</si>
  <si>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</si>
  <si>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</si>
  <si>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</si>
  <si>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</si>
  <si>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</si>
  <si>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</si>
  <si>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</si>
  <si>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</si>
  <si>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</si>
  <si>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</si>
  <si>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</si>
  <si>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</si>
  <si>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</si>
  <si>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</si>
  <si>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</si>
  <si>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</si>
  <si>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</si>
  <si>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</si>
  <si>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</si>
  <si>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</si>
  <si>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</si>
  <si>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</si>
  <si>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</si>
  <si>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</si>
  <si>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</si>
  <si>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</si>
  <si>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</si>
  <si>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</si>
  <si>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</si>
  <si>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</si>
  <si>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</si>
  <si>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</si>
  <si>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</si>
  <si>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</si>
  <si>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</si>
  <si>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</si>
  <si>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</si>
  <si>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</si>
  <si>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</si>
  <si>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</si>
  <si>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</si>
  <si>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</si>
  <si>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</si>
  <si>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</si>
  <si>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</si>
  <si>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</si>
  <si>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</si>
  <si>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</si>
  <si>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</si>
  <si>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</si>
  <si>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</si>
  <si>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</si>
  <si>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</si>
  <si>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</si>
  <si>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</si>
  <si>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</si>
  <si>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</si>
  <si>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</si>
  <si>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</si>
  <si>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</si>
  <si>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</si>
  <si>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</si>
  <si>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</si>
  <si>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</si>
  <si>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</si>
  <si>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</si>
  <si>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</si>
  <si>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</si>
  <si>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</si>
  <si>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</si>
  <si>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</si>
  <si>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</si>
  <si>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</si>
  <si>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</si>
  <si>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</si>
  <si>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</si>
  <si>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</si>
  <si>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</si>
  <si>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</si>
  <si>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</si>
  <si>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</si>
  <si>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</si>
  <si>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</si>
  <si>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</si>
  <si>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</si>
  <si>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</si>
  <si>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</si>
  <si>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</si>
  <si>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</si>
  <si>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</si>
  <si>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</si>
  <si>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</si>
  <si>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</si>
  <si>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</si>
  <si>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</si>
  <si>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</si>
  <si>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</si>
  <si>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</si>
  <si>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</si>
  <si>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</si>
  <si>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</si>
  <si>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</si>
  <si>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</si>
  <si>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</si>
  <si>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</si>
  <si>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</si>
  <si>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</si>
  <si>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</si>
  <si>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</si>
  <si>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</si>
  <si>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</si>
  <si>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</si>
  <si>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</si>
  <si>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</si>
  <si>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</si>
  <si>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</si>
  <si>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</si>
  <si>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</si>
  <si>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</si>
  <si>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</si>
  <si>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</si>
  <si>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</si>
  <si>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</si>
  <si>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</si>
  <si>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</si>
  <si>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</si>
  <si>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</si>
  <si>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</si>
  <si>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</si>
  <si>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</si>
  <si>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</si>
  <si>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</si>
  <si>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</si>
  <si>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</si>
  <si>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</si>
  <si>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</si>
  <si>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</si>
  <si>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</si>
  <si>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</si>
  <si>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</si>
  <si>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</si>
  <si>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</si>
  <si>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</si>
  <si>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</si>
  <si>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</si>
  <si>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</si>
  <si>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</si>
  <si>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</si>
  <si>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</si>
  <si>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</si>
  <si>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</si>
  <si>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</si>
  <si>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</si>
  <si>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</si>
  <si>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</si>
  <si>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</si>
  <si>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</si>
  <si>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</si>
  <si>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</si>
  <si>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</si>
  <si>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</si>
  <si>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</si>
  <si>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</si>
  <si>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</si>
  <si>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</si>
  <si>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</si>
  <si>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</si>
  <si>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</si>
  <si>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</si>
  <si>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</si>
  <si>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</si>
  <si>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</si>
  <si>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</si>
  <si>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</si>
  <si>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</si>
  <si>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</si>
  <si>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</si>
  <si>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</si>
  <si>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</si>
  <si>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</si>
  <si>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</si>
  <si>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</si>
  <si>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</si>
  <si>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</si>
  <si>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</si>
  <si>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</si>
  <si>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</si>
  <si>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</si>
  <si>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</si>
  <si>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</si>
  <si>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</si>
  <si>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</si>
  <si>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</si>
  <si>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</si>
  <si>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</si>
  <si>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</si>
  <si>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</si>
  <si>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</si>
  <si>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</si>
  <si>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</si>
  <si>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</si>
  <si>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</si>
  <si>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</si>
  <si>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</si>
  <si>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</si>
  <si>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</si>
  <si>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</si>
  <si>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</si>
  <si>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</si>
  <si>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</si>
  <si>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</si>
  <si>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</si>
  <si>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</si>
  <si>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</si>
  <si>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</si>
  <si>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</si>
  <si>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</si>
  <si>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</si>
  <si>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</si>
  <si>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</si>
  <si>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</si>
  <si>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</si>
  <si>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</si>
  <si>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</si>
  <si>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</si>
  <si>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</si>
  <si>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</si>
  <si>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</si>
  <si>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</si>
  <si>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</si>
  <si>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</si>
  <si>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</si>
  <si>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</si>
  <si>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</si>
  <si>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</si>
  <si>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</si>
  <si>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</si>
  <si>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</si>
  <si>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</si>
  <si>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</si>
  <si>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</si>
  <si>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</si>
  <si>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</si>
  <si>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</si>
  <si>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</si>
  <si>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</si>
  <si>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</si>
  <si>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</si>
  <si>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</si>
  <si>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</si>
  <si>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</si>
  <si>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</si>
  <si>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</si>
  <si>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</si>
  <si>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</si>
  <si>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</si>
  <si>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</si>
  <si>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</si>
  <si>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</si>
  <si>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</si>
  <si>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</si>
  <si>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</si>
  <si>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</si>
  <si>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</si>
  <si>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</si>
  <si>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</si>
  <si>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</si>
  <si>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</si>
  <si>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</si>
  <si>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</si>
  <si>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</si>
  <si>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</si>
  <si>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</si>
  <si>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</si>
  <si>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</si>
  <si>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</si>
  <si>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</si>
  <si>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</si>
  <si>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</si>
  <si>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</si>
  <si>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</si>
  <si>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</si>
  <si>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</si>
  <si>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</si>
  <si>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</si>
  <si>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</si>
  <si>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</si>
  <si>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</si>
  <si>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</si>
  <si>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</si>
  <si>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</si>
  <si>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</si>
  <si>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</si>
  <si>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</si>
  <si>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</si>
  <si>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</si>
  <si>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</si>
  <si>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</si>
  <si>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</si>
  <si>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</si>
  <si>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</si>
  <si>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</si>
  <si>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</si>
  <si>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</si>
  <si>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</si>
  <si>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</si>
  <si>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</si>
  <si>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</si>
  <si>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</si>
  <si>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</si>
  <si>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</si>
  <si>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</si>
  <si>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</si>
  <si>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</si>
  <si>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</si>
  <si>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</si>
  <si>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</si>
  <si>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</si>
  <si>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</si>
  <si>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</si>
  <si>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</si>
  <si>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</si>
  <si>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</si>
  <si>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</si>
  <si>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</si>
  <si>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</si>
  <si>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</si>
  <si>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</si>
  <si>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</si>
  <si>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</si>
  <si>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</si>
  <si>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</si>
  <si>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</si>
  <si>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</si>
  <si>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</si>
  <si>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</si>
  <si>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</si>
  <si>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</si>
  <si>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</si>
  <si>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</si>
  <si>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</si>
  <si>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</si>
  <si>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</si>
  <si>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</si>
  <si>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</si>
  <si>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</si>
  <si>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</si>
  <si>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</si>
  <si>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</si>
  <si>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</si>
  <si>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</si>
  <si>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</si>
  <si>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</si>
  <si>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</si>
  <si>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</si>
  <si>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</si>
  <si>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</si>
  <si>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</si>
  <si>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</si>
  <si>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</si>
  <si>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</si>
  <si>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</si>
  <si>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</si>
  <si>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</si>
  <si>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</si>
  <si>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</si>
  <si>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</si>
  <si>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</si>
  <si>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</si>
  <si>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</si>
  <si>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</si>
  <si>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</si>
  <si>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</si>
  <si>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</si>
  <si>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</si>
  <si>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</si>
  <si>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</si>
  <si>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</si>
  <si>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</si>
  <si>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</si>
  <si>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</si>
  <si>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</si>
  <si>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</si>
  <si>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</si>
  <si>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</si>
  <si>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</si>
  <si>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</si>
  <si>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</si>
  <si>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</si>
  <si>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</si>
  <si>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</si>
  <si>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</si>
  <si>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</si>
  <si>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</si>
  <si>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</si>
  <si>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</si>
  <si>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</si>
  <si>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</si>
  <si>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</si>
  <si>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</si>
  <si>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</si>
  <si>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</si>
  <si>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</si>
  <si>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</si>
  <si>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</si>
  <si>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</si>
  <si>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</si>
  <si>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</si>
  <si>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</si>
  <si>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</si>
  <si>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</si>
  <si>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</si>
  <si>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</si>
  <si>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</si>
  <si>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</si>
  <si>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</si>
  <si>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</si>
  <si>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</si>
  <si>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</si>
  <si>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</si>
  <si>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</si>
  <si>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</si>
  <si>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</si>
  <si>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</si>
  <si>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</si>
  <si>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</si>
  <si>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</si>
  <si>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</si>
  <si>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</si>
  <si>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</si>
  <si>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</si>
  <si>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</si>
  <si>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</si>
  <si>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</si>
  <si>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</si>
  <si>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</si>
  <si>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</si>
  <si>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</si>
  <si>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</si>
  <si>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</si>
  <si>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</si>
  <si>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</si>
  <si>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</si>
  <si>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</si>
  <si>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</si>
  <si>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</si>
  <si>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</si>
  <si>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</si>
  <si>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</si>
  <si>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</si>
  <si>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</si>
  <si>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</si>
  <si>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</si>
  <si>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</si>
  <si>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</si>
  <si>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</si>
  <si>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</si>
  <si>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</si>
  <si>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</si>
  <si>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</si>
  <si>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</si>
  <si>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</si>
  <si>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</si>
  <si>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</si>
  <si>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</si>
  <si>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</si>
  <si>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</si>
  <si>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</si>
  <si>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</si>
  <si>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</si>
  <si>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</si>
  <si>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</si>
  <si>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</si>
  <si>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</si>
  <si>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</si>
  <si>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</si>
  <si>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</si>
  <si>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</si>
  <si>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</si>
  <si>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</si>
  <si>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</si>
  <si>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</si>
  <si>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</si>
  <si>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</si>
  <si>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</si>
  <si>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</si>
  <si>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</si>
  <si>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</si>
  <si>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</si>
  <si>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</si>
  <si>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</si>
  <si>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</si>
  <si>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</si>
  <si>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</si>
  <si>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</si>
  <si>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</si>
  <si>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</si>
  <si>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</si>
  <si>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</si>
  <si>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</si>
  <si>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</si>
  <si>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</si>
  <si>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</si>
  <si>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</si>
  <si>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</si>
  <si>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</si>
  <si>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</si>
  <si>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</si>
  <si>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</si>
  <si>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</si>
  <si>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</si>
  <si>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</si>
  <si>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</si>
  <si>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</si>
  <si>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</si>
  <si>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</si>
  <si>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</si>
  <si>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</si>
  <si>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</si>
  <si>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</si>
  <si>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</si>
  <si>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</si>
  <si>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</si>
  <si>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</si>
  <si>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</si>
  <si>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</si>
  <si>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</si>
  <si>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</si>
  <si>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</si>
  <si>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</si>
  <si>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</si>
  <si>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</si>
  <si>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</si>
  <si>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</si>
  <si>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</si>
  <si>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</si>
  <si>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</si>
  <si>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</si>
  <si>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</si>
  <si>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</si>
  <si>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</si>
  <si>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</si>
  <si>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</si>
  <si>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</si>
  <si>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</si>
  <si>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</si>
  <si>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</si>
  <si>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</si>
  <si>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</si>
  <si>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</si>
  <si>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</si>
  <si>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</si>
  <si>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</si>
  <si>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</si>
  <si>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</si>
  <si>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</si>
  <si>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</si>
  <si>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</si>
  <si>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</si>
  <si>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</si>
  <si>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</si>
  <si>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</si>
  <si>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</si>
  <si>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</si>
  <si>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</si>
  <si>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</si>
  <si>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</si>
  <si>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</si>
  <si>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</si>
  <si>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</si>
  <si>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</si>
  <si>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</si>
  <si>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</si>
  <si>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</si>
  <si>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</si>
  <si>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</si>
  <si>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</si>
  <si>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</si>
  <si>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</si>
  <si>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</si>
  <si>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</si>
  <si>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</si>
  <si>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</si>
  <si>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</si>
  <si>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</si>
  <si>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</si>
  <si>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</si>
  <si>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</si>
  <si>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</si>
  <si>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</si>
  <si>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</si>
  <si>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</si>
  <si>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</si>
  <si>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</si>
  <si>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</si>
  <si>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</si>
  <si>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</si>
  <si>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</si>
  <si>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</si>
  <si>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</si>
  <si>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</si>
  <si>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</si>
  <si>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</si>
  <si>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</si>
  <si>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</si>
  <si>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</si>
  <si>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</si>
  <si>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</si>
  <si>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</si>
  <si>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</si>
  <si>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</si>
  <si>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</si>
  <si>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</si>
  <si>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</si>
  <si>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</si>
  <si>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</si>
  <si>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</si>
  <si>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</si>
  <si>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</si>
  <si>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</si>
  <si>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</si>
  <si>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</si>
  <si>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</si>
  <si>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</si>
  <si>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</si>
  <si>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</si>
  <si>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</si>
  <si>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</si>
  <si>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</si>
  <si>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</si>
  <si>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</si>
  <si>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</si>
  <si>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</si>
  <si>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</si>
  <si>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</si>
  <si>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</si>
  <si>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</si>
  <si>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</si>
  <si>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</si>
  <si>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</si>
  <si>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</si>
  <si>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</si>
  <si>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</si>
  <si>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</si>
  <si>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</si>
  <si>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</si>
  <si>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</si>
  <si>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</si>
  <si>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</si>
  <si>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</si>
  <si>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</si>
  <si>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</si>
  <si>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</si>
  <si>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</si>
  <si>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</si>
  <si>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</si>
  <si>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</si>
  <si>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</si>
  <si>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</si>
  <si>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</si>
  <si>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</si>
  <si>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</si>
  <si>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</si>
  <si>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</si>
  <si>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</si>
  <si>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</si>
  <si>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</si>
  <si>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</si>
  <si>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</si>
  <si>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</si>
  <si>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</si>
  <si>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</si>
  <si>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</si>
  <si>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</si>
  <si>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</si>
  <si>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</si>
  <si>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</si>
  <si>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</si>
  <si>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</si>
  <si>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</si>
  <si>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</si>
  <si>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</si>
  <si>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</si>
  <si>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</si>
  <si>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</si>
  <si>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</si>
  <si>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</si>
  <si>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</si>
  <si>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</si>
  <si>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</si>
  <si>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</si>
  <si>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</si>
  <si>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</si>
  <si>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</si>
  <si>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</si>
  <si>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</si>
  <si>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</si>
  <si>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</si>
  <si>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</si>
  <si>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</si>
  <si>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</si>
  <si>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</si>
  <si>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</si>
  <si>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</si>
  <si>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</si>
  <si>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</si>
  <si>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</si>
  <si>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</si>
  <si>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</si>
  <si>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</si>
  <si>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</si>
  <si>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</si>
  <si>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</si>
  <si>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</si>
  <si>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</si>
  <si>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</si>
  <si>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</si>
  <si>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</si>
  <si>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</si>
  <si>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</si>
  <si>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</si>
  <si>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</si>
  <si>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</si>
  <si>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</si>
  <si>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</si>
  <si>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</si>
  <si>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</si>
  <si>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</si>
  <si>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</si>
  <si>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</si>
  <si>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</si>
  <si>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</si>
  <si>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</si>
  <si>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</si>
  <si>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</si>
  <si>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</si>
  <si>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</si>
  <si>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</si>
  <si>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</si>
  <si>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</si>
  <si>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</si>
  <si>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</si>
  <si>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</si>
  <si>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</si>
  <si>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</si>
  <si>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</si>
  <si>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</si>
  <si>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</si>
  <si>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</si>
  <si>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</si>
  <si>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</si>
  <si>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</si>
  <si>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</si>
  <si>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</si>
  <si>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</si>
  <si>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</si>
  <si>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</si>
  <si>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</si>
  <si>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</si>
  <si>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</si>
  <si>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</si>
  <si>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</si>
  <si>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</si>
  <si>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</si>
  <si>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</si>
  <si>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</si>
  <si>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</si>
  <si>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</si>
  <si>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</si>
  <si>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</si>
  <si>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</si>
  <si>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</si>
  <si>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</si>
  <si>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</si>
  <si>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</si>
  <si>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</si>
  <si>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</si>
  <si>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</si>
  <si>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</si>
  <si>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</si>
  <si>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</si>
  <si>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</si>
  <si>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</si>
  <si>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</si>
  <si>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</si>
  <si>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</si>
  <si>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</si>
  <si>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</si>
  <si>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</si>
  <si>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</si>
  <si>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</si>
  <si>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</si>
  <si>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</si>
  <si>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</si>
  <si>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</si>
  <si>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</si>
  <si>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</si>
  <si>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</si>
  <si>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</si>
  <si>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</si>
  <si>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</si>
  <si>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</si>
  <si>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</si>
  <si>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</si>
  <si>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</si>
  <si>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</si>
  <si>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</si>
  <si>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</si>
  <si>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</si>
  <si>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</si>
  <si>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</si>
  <si>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</si>
  <si>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</si>
  <si>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</si>
  <si>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</si>
  <si>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</si>
  <si>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</si>
  <si>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</si>
  <si>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</si>
  <si>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</si>
  <si>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</si>
  <si>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</si>
  <si>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</si>
  <si>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</si>
  <si>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</si>
  <si>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</si>
  <si>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</si>
  <si>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</si>
  <si>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</si>
  <si>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</si>
  <si>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</si>
  <si>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</si>
  <si>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</si>
  <si>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</si>
  <si>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</si>
  <si>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</si>
  <si>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</si>
  <si>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</si>
  <si>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</si>
  <si>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</si>
  <si>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</si>
  <si>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</si>
  <si>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</si>
  <si>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</si>
  <si>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</si>
  <si>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</si>
  <si>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</si>
  <si>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</si>
  <si>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</si>
  <si>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</si>
  <si>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</si>
  <si>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</si>
  <si>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</si>
  <si>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</si>
  <si>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</si>
  <si>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</si>
  <si>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</si>
  <si>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</si>
  <si>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</si>
  <si>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</si>
  <si>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</si>
  <si>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</si>
  <si>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</si>
  <si>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</si>
  <si>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</si>
  <si>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</si>
  <si>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</si>
  <si>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</si>
  <si>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</si>
  <si>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</si>
  <si>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</si>
  <si>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</si>
  <si>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</si>
  <si>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</si>
  <si>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</si>
  <si>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</si>
  <si>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</si>
  <si>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</si>
  <si>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</si>
  <si>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</si>
  <si>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</si>
  <si>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</si>
  <si>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</si>
  <si>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</si>
  <si>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</si>
  <si>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</si>
  <si>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</si>
  <si>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</si>
  <si>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</si>
  <si>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</si>
  <si>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</si>
  <si>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</si>
  <si>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</si>
  <si>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</si>
  <si>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</si>
  <si>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</si>
  <si>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</si>
  <si>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</si>
  <si>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</si>
  <si>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</si>
  <si>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</si>
  <si>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</si>
  <si>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</si>
  <si>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</si>
  <si>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</si>
  <si>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</si>
  <si>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</si>
  <si>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</si>
  <si>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</si>
  <si>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</si>
  <si>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</si>
  <si>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</si>
  <si>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</si>
  <si>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</si>
  <si>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</si>
  <si>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</si>
  <si>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</si>
  <si>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</si>
  <si>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</si>
  <si>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</si>
  <si>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</si>
  <si>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</si>
  <si>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</si>
  <si>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</si>
  <si>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</si>
  <si>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</si>
  <si>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</si>
  <si>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</si>
  <si>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</si>
  <si>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</si>
  <si>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</si>
  <si>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</si>
  <si>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</si>
  <si>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</si>
  <si>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</si>
  <si>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</si>
  <si>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</si>
  <si>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</si>
  <si>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</si>
  <si>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</si>
  <si>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</si>
  <si>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</si>
  <si>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</si>
  <si>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</si>
  <si>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</si>
  <si>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</si>
  <si>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</si>
  <si>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</si>
  <si>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</si>
  <si>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</si>
  <si>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</si>
  <si>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</si>
  <si>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</si>
  <si>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</si>
  <si>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</si>
  <si>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</si>
  <si>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</si>
  <si>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</si>
  <si>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</si>
  <si>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</si>
  <si>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</si>
  <si>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</si>
  <si>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</si>
  <si>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</si>
  <si>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</si>
  <si>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</si>
  <si>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</si>
  <si>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</si>
  <si>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</si>
  <si>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</si>
  <si>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</si>
  <si>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</si>
  <si>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</si>
  <si>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</si>
  <si>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</si>
  <si>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</si>
  <si>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</si>
  <si>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</si>
  <si>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</si>
  <si>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</si>
  <si>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</si>
  <si>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</si>
  <si>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</si>
  <si>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</si>
  <si>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</si>
  <si>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</si>
  <si>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</si>
  <si>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</si>
  <si>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</si>
  <si>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</si>
  <si>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</si>
  <si>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</si>
  <si>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</si>
  <si>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</si>
  <si>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</si>
  <si>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</si>
  <si>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</si>
  <si>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</si>
  <si>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</si>
  <si>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</si>
  <si>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</si>
  <si>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</si>
  <si>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</si>
  <si>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</si>
  <si>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</si>
  <si>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</si>
  <si>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</si>
  <si>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</si>
  <si>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</si>
  <si>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</si>
  <si>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</si>
  <si>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</si>
  <si>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</si>
  <si>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</si>
  <si>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</si>
  <si>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</si>
  <si>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</si>
  <si>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</si>
  <si>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</si>
  <si>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</si>
  <si>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</si>
  <si>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</si>
  <si>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</si>
  <si>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</si>
  <si>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</si>
  <si>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</si>
  <si>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</si>
  <si>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</si>
  <si>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</si>
  <si>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</si>
  <si>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</si>
  <si>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</si>
  <si>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</si>
  <si>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</si>
  <si>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</si>
  <si>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</si>
  <si>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</si>
  <si>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</si>
  <si>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</si>
  <si>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</si>
  <si>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</si>
  <si>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</si>
  <si>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</si>
  <si>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</si>
  <si>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</si>
  <si>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</si>
  <si>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</si>
  <si>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</si>
  <si>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</si>
  <si>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</si>
  <si>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</si>
  <si>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</si>
  <si>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</si>
  <si>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</si>
  <si>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</si>
  <si>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</si>
  <si>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</si>
  <si>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</si>
  <si>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</si>
  <si>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</si>
  <si>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</si>
  <si>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</si>
  <si>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</si>
  <si>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</si>
  <si>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</si>
  <si>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</si>
  <si>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</si>
  <si>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</si>
  <si>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</si>
  <si>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</si>
  <si>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</si>
  <si>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</si>
  <si>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</si>
  <si>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</si>
  <si>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</si>
  <si>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</si>
  <si>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</si>
  <si>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</si>
  <si>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</si>
  <si>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</si>
  <si>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</si>
  <si>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</si>
  <si>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</si>
  <si>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</si>
  <si>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</si>
  <si>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</si>
  <si>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</si>
  <si>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</si>
  <si>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</si>
  <si>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</si>
  <si>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</si>
  <si>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</si>
  <si>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</si>
  <si>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</si>
  <si>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</si>
  <si>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</si>
  <si>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</si>
  <si>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</si>
  <si>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</si>
  <si>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</si>
  <si>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</si>
  <si>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</si>
  <si>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</si>
  <si>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</si>
  <si>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</si>
  <si>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</si>
  <si>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</si>
  <si>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</si>
  <si>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</si>
  <si>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</si>
  <si>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</si>
  <si>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</si>
  <si>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</si>
  <si>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</si>
  <si>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</si>
  <si>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</si>
  <si>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</si>
  <si>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</si>
  <si>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</si>
  <si>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</si>
  <si>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</si>
  <si>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</si>
  <si>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</si>
  <si>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</si>
  <si>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</si>
  <si>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</si>
  <si>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</si>
  <si>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</si>
  <si>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</si>
  <si>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</si>
  <si>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</si>
  <si>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</si>
  <si>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</si>
  <si>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</si>
  <si>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</si>
  <si>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</si>
  <si>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</si>
  <si>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</si>
  <si>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</si>
  <si>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</si>
  <si>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</si>
  <si>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</si>
  <si>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</si>
  <si>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</si>
  <si>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</si>
  <si>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</si>
  <si>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</si>
  <si>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</si>
  <si>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</si>
  <si>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</si>
  <si>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</si>
  <si>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</si>
  <si>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</si>
  <si>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</si>
  <si>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</si>
  <si>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</si>
  <si>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</si>
  <si>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</si>
  <si>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</si>
  <si>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</si>
  <si>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</si>
  <si>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</si>
  <si>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</si>
  <si>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</si>
  <si>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</si>
  <si>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</si>
  <si>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</si>
  <si>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</si>
  <si>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</si>
  <si>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</si>
  <si>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</si>
  <si>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</si>
  <si>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</si>
  <si>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</si>
  <si>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</si>
  <si>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</si>
  <si>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</si>
  <si>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</si>
  <si>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</si>
  <si>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</si>
  <si>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</si>
  <si>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</si>
  <si>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</si>
  <si>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</si>
  <si>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</si>
  <si>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</si>
  <si>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</si>
  <si>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</si>
  <si>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</si>
  <si>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</si>
  <si>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</si>
  <si>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</si>
  <si>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</si>
  <si>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</si>
  <si>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</si>
  <si>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</si>
  <si>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</si>
  <si>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</si>
  <si>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</si>
  <si>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</si>
  <si>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</si>
  <si>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</si>
  <si>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</si>
  <si>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</si>
  <si>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</si>
  <si>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</si>
  <si>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</si>
  <si>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</si>
  <si>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</si>
  <si>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</si>
  <si>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</si>
  <si>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</si>
  <si>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</si>
  <si>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</si>
  <si>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</si>
  <si>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</si>
  <si>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</si>
  <si>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</si>
  <si>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</si>
  <si>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</si>
  <si>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</si>
  <si>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</si>
  <si>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</si>
  <si>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</si>
  <si>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</si>
  <si>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</si>
  <si>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</si>
  <si>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</si>
  <si>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</si>
  <si>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</si>
  <si>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</si>
  <si>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</si>
  <si>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</si>
  <si>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</si>
  <si>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</si>
  <si>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</si>
  <si>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</si>
  <si>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</si>
  <si>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</si>
  <si>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</si>
  <si>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</si>
  <si>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</si>
  <si>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</si>
  <si>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</si>
  <si>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</si>
  <si>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</si>
  <si>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</si>
  <si>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</si>
  <si>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</si>
  <si>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</si>
  <si>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</si>
  <si>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</si>
  <si>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</si>
  <si>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</si>
  <si>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</si>
  <si>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</si>
  <si>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</si>
  <si>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</si>
  <si>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</si>
  <si>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</si>
  <si>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</si>
  <si>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</si>
  <si>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</si>
  <si>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</si>
  <si>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</si>
  <si>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</si>
  <si>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</si>
  <si>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</si>
  <si>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</si>
  <si>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</si>
  <si>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</si>
  <si>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</si>
  <si>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</si>
  <si>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</si>
  <si>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</si>
  <si>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</si>
  <si>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</si>
  <si>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</si>
  <si>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</si>
  <si>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</si>
  <si>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</si>
  <si>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</si>
  <si>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</si>
  <si>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</si>
  <si>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</si>
  <si>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</si>
  <si>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</si>
  <si>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</si>
  <si>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</si>
  <si>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</si>
  <si>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</si>
  <si>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</si>
  <si>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</si>
  <si>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</si>
  <si>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</si>
  <si>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</si>
  <si>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</si>
  <si>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</si>
  <si>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</si>
  <si>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</si>
  <si>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</si>
  <si>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</si>
  <si>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</si>
  <si>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</si>
  <si>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</si>
  <si>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</si>
  <si>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</si>
  <si>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</si>
  <si>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</si>
  <si>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</si>
  <si>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</si>
  <si>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</si>
  <si>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</si>
  <si>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</si>
  <si>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</si>
  <si>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</si>
  <si>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</si>
  <si>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</si>
  <si>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</si>
  <si>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</si>
  <si>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</si>
  <si>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</si>
  <si>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</si>
  <si>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</si>
  <si>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</si>
  <si>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</si>
  <si>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</si>
  <si>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</si>
  <si>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</si>
  <si>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</si>
  <si>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</si>
  <si>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</si>
  <si>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</si>
  <si>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</si>
  <si>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</si>
  <si>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</si>
  <si>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</si>
  <si>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</si>
  <si>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</si>
  <si>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</si>
  <si>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</si>
  <si>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</si>
  <si>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</si>
  <si>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</si>
  <si>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</si>
  <si>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</si>
  <si>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</si>
  <si>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</si>
  <si>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</si>
  <si>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</si>
  <si>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</si>
  <si>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</si>
  <si>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</si>
  <si>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</si>
  <si>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</si>
  <si>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</si>
  <si>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</si>
  <si>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</si>
  <si>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</si>
  <si>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</si>
  <si>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</si>
  <si>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</si>
  <si>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</si>
  <si>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</si>
  <si>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</si>
  <si>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</si>
  <si>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</si>
  <si>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</si>
  <si>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</si>
  <si>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</si>
  <si>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</si>
  <si>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</si>
  <si>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</si>
  <si>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</si>
  <si>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</si>
  <si>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</si>
  <si>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</si>
  <si>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</si>
  <si>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</si>
  <si>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</si>
  <si>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</si>
  <si>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</si>
  <si>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</si>
  <si>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</si>
  <si>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</si>
  <si>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</si>
  <si>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</si>
  <si>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</si>
  <si>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</si>
  <si>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</si>
  <si>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</si>
  <si>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</si>
  <si>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</si>
  <si>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</si>
  <si>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</si>
  <si>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</si>
  <si>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</si>
  <si>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</si>
  <si>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</si>
  <si>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</si>
  <si>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</si>
  <si>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</si>
  <si>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</si>
  <si>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</si>
  <si>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</si>
  <si>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</si>
  <si>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</si>
  <si>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</si>
  <si>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</si>
  <si>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</si>
  <si>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</si>
  <si>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</si>
  <si>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</si>
  <si>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</si>
  <si>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</si>
  <si>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</si>
  <si>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</si>
  <si>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</si>
  <si>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</si>
  <si>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</si>
  <si>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</si>
  <si>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</si>
  <si>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</si>
  <si>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</si>
  <si>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</si>
  <si>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</si>
  <si>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</si>
  <si>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</si>
  <si>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</si>
  <si>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</si>
  <si>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</si>
  <si>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</si>
  <si>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</si>
  <si>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</si>
  <si>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</si>
  <si>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</si>
  <si>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</si>
  <si>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</si>
  <si>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</si>
  <si>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</si>
  <si>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</si>
  <si>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</si>
  <si>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</si>
  <si>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</si>
  <si>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</si>
  <si>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</si>
  <si>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</si>
  <si>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</si>
  <si>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</si>
  <si>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</si>
  <si>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</si>
  <si>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</si>
  <si>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</si>
  <si>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</si>
  <si>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</si>
  <si>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</si>
  <si>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</si>
  <si>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</si>
  <si>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</si>
  <si>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</si>
  <si>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</si>
  <si>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</si>
  <si>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</si>
  <si>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</si>
  <si>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</si>
  <si>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</si>
  <si>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</si>
  <si>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</si>
  <si>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</si>
  <si>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</si>
  <si>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</si>
  <si>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</si>
  <si>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</si>
  <si>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</si>
  <si>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</si>
  <si>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</si>
  <si>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</si>
  <si>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</si>
  <si>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</si>
  <si>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</si>
  <si>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</si>
  <si>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</si>
  <si>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</si>
  <si>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</si>
  <si>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</si>
  <si>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</si>
  <si>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</si>
  <si>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</si>
  <si>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</si>
  <si>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</si>
  <si>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</si>
  <si>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</si>
  <si>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</si>
  <si>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</si>
  <si>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</si>
  <si>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</si>
  <si>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</si>
  <si>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</si>
  <si>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</si>
  <si>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</si>
  <si>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</si>
  <si>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</si>
  <si>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</si>
  <si>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</si>
  <si>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</si>
  <si>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</si>
  <si>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</si>
  <si>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</si>
  <si>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</si>
  <si>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</si>
  <si>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</si>
  <si>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</si>
  <si>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</si>
  <si>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</si>
  <si>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</si>
  <si>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</si>
  <si>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</si>
  <si>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</si>
  <si>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</si>
  <si>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</si>
  <si>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</si>
  <si>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</si>
  <si>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</si>
  <si>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</si>
  <si>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</si>
  <si>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</si>
  <si>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</si>
  <si>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</si>
  <si>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</si>
  <si>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</si>
  <si>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</si>
  <si>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</si>
  <si>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</si>
  <si>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</si>
  <si>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</si>
  <si>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</si>
  <si>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</si>
  <si>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</si>
  <si>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</si>
  <si>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</si>
  <si>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</si>
  <si>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</si>
  <si>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</si>
  <si>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</si>
  <si>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</si>
  <si>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</si>
  <si>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</si>
  <si>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</si>
  <si>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</si>
  <si>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</si>
  <si>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</si>
  <si>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</si>
  <si>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</si>
  <si>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</si>
  <si>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</si>
  <si>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</si>
  <si>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</si>
  <si>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</si>
  <si>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</si>
  <si>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</si>
  <si>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</si>
  <si>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</si>
  <si>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</si>
  <si>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</si>
  <si>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</si>
  <si>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</si>
  <si>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</si>
  <si>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</si>
  <si>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</si>
  <si>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</si>
  <si>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</si>
  <si>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</si>
  <si>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</si>
  <si>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</si>
  <si>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</si>
  <si>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</si>
  <si>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</si>
  <si>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</si>
  <si>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</si>
  <si>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</si>
  <si>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</si>
  <si>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</si>
  <si>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</si>
  <si>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</si>
  <si>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</si>
  <si>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</si>
  <si>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</si>
  <si>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</si>
  <si>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</si>
  <si>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</si>
  <si>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</si>
  <si>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</si>
  <si>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</si>
  <si>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</si>
  <si>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</si>
  <si>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</si>
  <si>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</si>
  <si>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</si>
  <si>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</si>
  <si>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</si>
  <si>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</si>
  <si>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</si>
  <si>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</si>
  <si>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</si>
  <si>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</si>
  <si>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</si>
  <si>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</si>
  <si>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</si>
  <si>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</si>
  <si>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</si>
  <si>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</si>
  <si>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</si>
  <si>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</si>
  <si>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</si>
  <si>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</si>
  <si>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</si>
  <si>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</si>
  <si>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</si>
  <si>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</si>
  <si>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</si>
  <si>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</si>
  <si>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</si>
  <si>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</si>
  <si>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</si>
  <si>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</si>
  <si>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</si>
  <si>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</si>
  <si>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</si>
  <si>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</si>
  <si>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</si>
  <si>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</si>
  <si>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</si>
  <si>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</si>
  <si>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</si>
  <si>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</si>
  <si>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</si>
  <si>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</si>
  <si>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</si>
  <si>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</si>
  <si>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</si>
  <si>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</si>
  <si>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</si>
  <si>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</si>
  <si>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</si>
  <si>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</si>
  <si>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</si>
  <si>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</si>
  <si>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</si>
  <si>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</si>
  <si>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</si>
  <si>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</si>
  <si>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</si>
  <si>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</si>
  <si>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</si>
  <si>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</si>
  <si>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</si>
  <si>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</si>
  <si>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</si>
  <si>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</si>
  <si>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</si>
  <si>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</si>
  <si>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</si>
  <si>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</si>
  <si>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</si>
  <si>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</si>
  <si>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</si>
  <si>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</si>
  <si>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</si>
  <si>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</si>
  <si>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</si>
  <si>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</si>
  <si>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</si>
  <si>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</si>
  <si>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</si>
  <si>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</si>
  <si>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</si>
  <si>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</si>
  <si>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</si>
  <si>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</si>
  <si>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</si>
  <si>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</si>
  <si>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</si>
  <si>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</si>
  <si>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</si>
  <si>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</si>
  <si>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</si>
  <si>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</si>
  <si>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</si>
  <si>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</si>
  <si>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</si>
  <si>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</si>
  <si>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</si>
  <si>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</si>
  <si>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</si>
  <si>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</si>
  <si>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</si>
  <si>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</si>
  <si>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</si>
  <si>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</si>
  <si>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</si>
  <si>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</si>
  <si>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</si>
  <si>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</si>
  <si>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</si>
  <si>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</si>
  <si>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</si>
  <si>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</si>
  <si>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</si>
  <si>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</si>
  <si>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</si>
  <si>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</si>
  <si>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</si>
  <si>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</si>
  <si>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</si>
  <si>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</si>
  <si>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</si>
  <si>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</si>
  <si>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</si>
  <si>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</si>
  <si>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</si>
  <si>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</si>
  <si>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</si>
  <si>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</si>
  <si>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</si>
  <si>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</si>
  <si>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</si>
  <si>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</si>
  <si>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</si>
  <si>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</si>
  <si>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</si>
  <si>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</si>
  <si>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</si>
  <si>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</si>
  <si>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</si>
  <si>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</si>
  <si>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</si>
  <si>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</si>
  <si>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</si>
  <si>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</si>
  <si>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</si>
  <si>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</si>
  <si>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</si>
  <si>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</si>
  <si>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</si>
  <si>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</si>
  <si>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</si>
  <si>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</si>
  <si>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</si>
  <si>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</si>
  <si>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</si>
  <si>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</si>
  <si>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</si>
  <si>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</si>
  <si>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</si>
  <si>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</si>
  <si>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</si>
  <si>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</si>
  <si>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</si>
  <si>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</si>
  <si>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</si>
  <si>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</si>
  <si>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</si>
  <si>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</si>
  <si>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</si>
  <si>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</si>
  <si>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</si>
  <si>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</si>
  <si>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</si>
  <si>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</si>
  <si>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</si>
  <si>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</si>
  <si>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</si>
  <si>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</si>
  <si>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</si>
  <si>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</si>
  <si>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</si>
  <si>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</si>
  <si>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</si>
  <si>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</si>
  <si>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</si>
  <si>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</si>
  <si>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</si>
  <si>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</si>
  <si>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</si>
  <si>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</si>
  <si>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</si>
  <si>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</si>
  <si>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</si>
  <si>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</si>
  <si>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</si>
  <si>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</si>
  <si>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</si>
  <si>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</si>
  <si>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</si>
  <si>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</si>
  <si>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</si>
  <si>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</si>
  <si>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</si>
  <si>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</si>
  <si>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</si>
  <si>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</si>
  <si>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</si>
  <si>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</si>
  <si>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</si>
  <si>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</si>
  <si>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</si>
  <si>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</si>
  <si>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</si>
  <si>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</si>
  <si>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</si>
  <si>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</si>
  <si>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</si>
  <si>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</si>
  <si>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</si>
  <si>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</si>
  <si>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</si>
  <si>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</si>
  <si>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</si>
  <si>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</si>
  <si>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</si>
  <si>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</si>
  <si>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</si>
  <si>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</si>
  <si>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</si>
  <si>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</si>
  <si>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</si>
  <si>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</si>
  <si>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</si>
  <si>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</si>
  <si>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</si>
  <si>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</si>
  <si>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</si>
  <si>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</si>
  <si>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</si>
  <si>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</si>
  <si>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</si>
  <si>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</si>
  <si>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</si>
  <si>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</si>
  <si>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</si>
  <si>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</si>
  <si>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</si>
  <si>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</si>
  <si>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</si>
  <si>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</si>
  <si>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</si>
  <si>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</si>
  <si>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</si>
  <si>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</si>
  <si>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</si>
  <si>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</si>
  <si>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</si>
  <si>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</si>
  <si>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</si>
  <si>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</si>
  <si>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</si>
  <si>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</si>
  <si>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</si>
  <si>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</si>
  <si>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</si>
  <si>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</si>
  <si>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</si>
  <si>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</si>
  <si>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</si>
  <si>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</si>
  <si>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</si>
  <si>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</si>
  <si>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</si>
  <si>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</si>
  <si>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</si>
  <si>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</si>
  <si>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</si>
  <si>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</si>
  <si>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</si>
  <si>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</si>
  <si>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</si>
  <si>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</si>
  <si>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</si>
  <si>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</si>
  <si>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</si>
  <si>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</si>
  <si>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</si>
  <si>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</si>
  <si>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</si>
  <si>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</si>
  <si>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</si>
  <si>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</si>
  <si>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</si>
  <si>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</si>
  <si>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</si>
  <si>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</si>
  <si>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</si>
  <si>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</si>
  <si>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</si>
  <si>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</si>
  <si>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</si>
  <si>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</si>
  <si>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</si>
  <si>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</si>
  <si>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</si>
  <si>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</si>
  <si>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</si>
  <si>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</si>
  <si>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</si>
  <si>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</si>
  <si>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</si>
  <si>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</si>
  <si>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</si>
  <si>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</si>
  <si>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</si>
  <si>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</si>
  <si>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</si>
  <si>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</si>
  <si>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</si>
  <si>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</si>
  <si>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</si>
  <si>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</si>
  <si>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</si>
  <si>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</si>
  <si>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</si>
  <si>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</si>
  <si>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</si>
  <si>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</si>
  <si>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</si>
  <si>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</si>
  <si>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</si>
  <si>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</si>
  <si>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</si>
  <si>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</si>
  <si>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</si>
  <si>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</si>
  <si>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</si>
  <si>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</si>
  <si>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</si>
  <si>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</si>
  <si>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</si>
  <si>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</si>
  <si>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</si>
  <si>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</si>
  <si>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</si>
  <si>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</si>
  <si>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</si>
  <si>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</si>
  <si>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</si>
  <si>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</si>
  <si>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</si>
  <si>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</si>
  <si>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</si>
  <si>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</si>
  <si>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</si>
  <si>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</si>
  <si>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</si>
  <si>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</si>
  <si>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</si>
  <si>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</si>
  <si>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</si>
  <si>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</si>
  <si>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</si>
  <si>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</si>
  <si>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</si>
  <si>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</si>
  <si>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</si>
  <si>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</si>
  <si>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</si>
  <si>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</si>
  <si>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</si>
  <si>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</si>
  <si>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</si>
  <si>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</si>
  <si>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</si>
  <si>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</si>
  <si>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</si>
  <si>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</si>
  <si>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</si>
  <si>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</si>
  <si>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</si>
  <si>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</si>
  <si>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</si>
  <si>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</si>
  <si>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</si>
  <si>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</si>
  <si>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</si>
  <si>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</si>
  <si>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</si>
  <si>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</si>
  <si>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</si>
  <si>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</si>
  <si>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</si>
  <si>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</si>
  <si>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</si>
  <si>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</si>
  <si>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</si>
  <si>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</si>
  <si>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</si>
  <si>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</si>
  <si>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</si>
  <si>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</si>
  <si>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</si>
  <si>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</si>
  <si>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</si>
  <si>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</si>
  <si>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</si>
  <si>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</si>
  <si>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</si>
  <si>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</si>
  <si>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</si>
  <si>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</si>
  <si>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</si>
  <si>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</si>
  <si>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</si>
  <si>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</si>
  <si>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</si>
  <si>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</si>
  <si>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</si>
  <si>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</si>
  <si>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</si>
  <si>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</si>
  <si>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</si>
  <si>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</si>
  <si>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</si>
  <si>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</si>
  <si>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</si>
  <si>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</si>
  <si>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</si>
  <si>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</si>
  <si>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</si>
  <si>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</si>
  <si>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</si>
  <si>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</si>
  <si>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</si>
  <si>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</si>
  <si>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</si>
  <si>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</si>
  <si>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</si>
  <si>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</si>
  <si>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</si>
  <si>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</si>
  <si>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</si>
  <si>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</si>
  <si>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</si>
  <si>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</si>
  <si>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</si>
  <si>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</si>
  <si>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</si>
  <si>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</si>
  <si>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</si>
  <si>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</si>
  <si>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</si>
  <si>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</si>
  <si>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</si>
  <si>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</si>
  <si>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</si>
  <si>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</si>
  <si>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</si>
  <si>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</si>
  <si>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</si>
  <si>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</si>
  <si>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</si>
  <si>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</si>
  <si>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</si>
  <si>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</si>
  <si>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</si>
  <si>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</si>
  <si>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</si>
  <si>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</si>
  <si>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</si>
  <si>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</si>
  <si>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</si>
  <si>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</si>
  <si>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</si>
  <si>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</si>
  <si>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</si>
  <si>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</si>
  <si>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</si>
  <si>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</si>
  <si>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</si>
  <si>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</si>
  <si>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</si>
  <si>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</si>
  <si>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</si>
  <si>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</si>
  <si>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</si>
  <si>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</si>
  <si>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</si>
  <si>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</si>
  <si>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</si>
  <si>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</si>
  <si>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</si>
  <si>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</si>
  <si>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</si>
  <si>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</si>
  <si>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</si>
  <si>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</si>
  <si>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</si>
  <si>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</si>
  <si>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</si>
  <si>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</si>
  <si>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</si>
  <si>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</si>
  <si>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</si>
  <si>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</si>
  <si>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</si>
  <si>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</si>
  <si>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</si>
  <si>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</si>
  <si>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</si>
  <si>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</si>
  <si>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</si>
  <si>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</si>
  <si>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</si>
  <si>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</si>
  <si>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</si>
  <si>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</si>
  <si>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</si>
  <si>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</si>
  <si>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</si>
  <si>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</si>
  <si>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</si>
  <si>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</si>
  <si>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</si>
  <si>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</si>
  <si>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</si>
  <si>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</si>
  <si>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</si>
  <si>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</si>
  <si>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</si>
  <si>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</si>
  <si>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</si>
  <si>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</si>
  <si>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</si>
  <si>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</si>
  <si>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</si>
  <si>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</si>
  <si>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</si>
  <si>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</si>
  <si>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</si>
  <si>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</si>
  <si>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</si>
  <si>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</si>
  <si>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</si>
  <si>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</si>
  <si>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</si>
  <si>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</si>
  <si>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</si>
  <si>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</si>
  <si>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</si>
  <si>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</si>
  <si>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</si>
  <si>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</si>
  <si>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</si>
  <si>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</si>
  <si>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</si>
  <si>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</si>
  <si>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</si>
  <si>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</si>
  <si>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</si>
  <si>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</si>
  <si>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</si>
  <si>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</si>
  <si>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</si>
  <si>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</si>
  <si>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</si>
  <si>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</si>
  <si>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</si>
  <si>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</si>
  <si>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</si>
  <si>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</si>
  <si>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</si>
  <si>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</si>
  <si>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</si>
  <si>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</si>
  <si>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</si>
  <si>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</si>
  <si>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</si>
  <si>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</si>
  <si>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</si>
  <si>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</si>
  <si>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</si>
  <si>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</si>
  <si>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</si>
  <si>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</si>
  <si>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</si>
  <si>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</si>
  <si>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</si>
  <si>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</si>
  <si>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</si>
  <si>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</si>
  <si>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</si>
  <si>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</si>
  <si>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</si>
  <si>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</si>
  <si>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</si>
  <si>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</si>
  <si>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</si>
  <si>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</si>
  <si>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</si>
  <si>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</si>
  <si>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</si>
  <si>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</si>
  <si>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</si>
  <si>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</si>
  <si>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</si>
  <si>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</si>
  <si>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</si>
  <si>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</si>
  <si>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</si>
  <si>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</si>
  <si>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</si>
  <si>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</si>
  <si>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</si>
  <si>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</si>
  <si>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</si>
  <si>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</si>
  <si>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</si>
  <si>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</si>
  <si>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</si>
  <si>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</si>
  <si>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</si>
  <si>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</si>
  <si>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</si>
  <si>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</si>
  <si>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</si>
  <si>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</si>
  <si>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</si>
  <si>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</si>
  <si>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</si>
  <si>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</si>
  <si>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</si>
  <si>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</si>
  <si>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</si>
  <si>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</si>
  <si>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</si>
  <si>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</si>
  <si>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</si>
  <si>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</si>
  <si>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</si>
  <si>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</si>
  <si>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</si>
  <si>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</si>
  <si>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</si>
  <si>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</si>
  <si>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</si>
  <si>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</si>
  <si>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</si>
  <si>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</si>
  <si>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</si>
  <si>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</si>
  <si>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</si>
  <si>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</si>
  <si>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</si>
  <si>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</si>
  <si>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</si>
  <si>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</si>
  <si>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</si>
  <si>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</si>
  <si>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</si>
  <si>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</si>
  <si>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</si>
  <si>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</si>
  <si>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</si>
  <si>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</si>
  <si>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</si>
  <si>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</si>
  <si>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</si>
  <si>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</si>
  <si>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</si>
  <si>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</si>
  <si>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</si>
  <si>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</si>
  <si>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</si>
  <si>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</si>
  <si>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</si>
  <si>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</si>
  <si>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</si>
  <si>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</si>
  <si>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</si>
  <si>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</si>
  <si>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</si>
  <si>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</si>
  <si>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</si>
  <si>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</si>
  <si>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</si>
  <si>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</si>
  <si>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</si>
  <si>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</si>
  <si>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</si>
  <si>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</si>
  <si>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</si>
  <si>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</si>
  <si>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</si>
  <si>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</si>
  <si>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</si>
  <si>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</si>
  <si>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</si>
  <si>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</si>
  <si>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</si>
  <si>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</si>
  <si>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</si>
  <si>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</si>
  <si>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</si>
  <si>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</si>
  <si>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</si>
  <si>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</si>
  <si>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</si>
  <si>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</si>
  <si>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</si>
  <si>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</si>
  <si>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</si>
  <si>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</si>
  <si>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</si>
  <si>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</si>
  <si>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</si>
  <si>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</si>
  <si>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</si>
  <si>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</si>
  <si>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</si>
  <si>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</si>
  <si>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</si>
  <si>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</si>
  <si>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</si>
  <si>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</si>
  <si>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</si>
  <si>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</si>
  <si>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</si>
  <si>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</si>
  <si>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</si>
  <si>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</si>
  <si>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</si>
  <si>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</si>
  <si>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</si>
  <si>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</si>
  <si>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</si>
  <si>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</si>
  <si>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</si>
  <si>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</si>
  <si>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</si>
  <si>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</si>
  <si>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</si>
  <si>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</si>
  <si>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</si>
  <si>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</si>
  <si>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</si>
  <si>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</si>
  <si>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</si>
  <si>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</si>
  <si>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</si>
  <si>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</si>
  <si>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</si>
  <si>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</si>
  <si>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</si>
  <si>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</si>
  <si>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</si>
  <si>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</si>
  <si>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</si>
  <si>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</si>
  <si>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</si>
  <si>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</si>
  <si>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</si>
  <si>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</si>
  <si>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</si>
  <si>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</si>
  <si>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</si>
  <si>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</si>
  <si>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</si>
  <si>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</si>
  <si>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</si>
  <si>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</si>
  <si>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</si>
  <si>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</si>
  <si>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</si>
  <si>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</si>
  <si>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</si>
  <si>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</si>
  <si>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</si>
  <si>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</si>
  <si>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</si>
  <si>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</si>
  <si>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</si>
  <si>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</si>
  <si>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</si>
  <si>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</si>
  <si>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</si>
  <si>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</si>
  <si>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</si>
  <si>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</si>
  <si>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</si>
  <si>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</si>
  <si>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</si>
  <si>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</si>
  <si>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</si>
  <si>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</si>
  <si>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</si>
  <si>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</si>
  <si>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</si>
  <si>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</si>
  <si>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</si>
  <si>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</si>
  <si>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</si>
  <si>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</si>
  <si>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</si>
  <si>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</si>
  <si>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</si>
  <si>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</si>
  <si>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</si>
  <si>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</si>
  <si>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</si>
  <si>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</si>
  <si>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</si>
  <si>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</si>
  <si>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</si>
  <si>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</si>
  <si>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</si>
  <si>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</si>
  <si>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</si>
  <si>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</si>
  <si>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</si>
  <si>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</si>
  <si>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</si>
  <si>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</si>
  <si>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</si>
  <si>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</si>
  <si>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</si>
  <si>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</si>
  <si>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</si>
  <si>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</si>
  <si>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</si>
  <si>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</si>
  <si>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</si>
  <si>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</si>
  <si>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</si>
  <si>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</si>
  <si>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</si>
  <si>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</si>
  <si>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</si>
  <si>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</si>
  <si>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</si>
  <si>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</si>
  <si>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</si>
  <si>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</si>
  <si>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</si>
  <si>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</si>
  <si>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</si>
  <si>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</si>
  <si>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</si>
  <si>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</si>
  <si>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</si>
  <si>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</si>
  <si>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</si>
  <si>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</si>
  <si>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</si>
  <si>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</si>
  <si>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</si>
  <si>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</si>
  <si>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</si>
  <si>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</si>
  <si>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</si>
  <si>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</si>
  <si>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</si>
  <si>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</si>
  <si>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</si>
  <si>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</si>
  <si>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</si>
  <si>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</si>
  <si>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</si>
  <si>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</si>
  <si>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</si>
  <si>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</si>
  <si>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</si>
  <si>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</si>
  <si>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</si>
  <si>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</si>
  <si>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</si>
  <si>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</si>
  <si>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</si>
  <si>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</si>
  <si>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</si>
  <si>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</si>
  <si>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</si>
  <si>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</si>
  <si>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</si>
  <si>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</si>
  <si>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</si>
  <si>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</si>
  <si>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</si>
  <si>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</si>
  <si>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</si>
  <si>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</si>
  <si>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</si>
  <si>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</si>
  <si>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</si>
  <si>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</si>
  <si>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</si>
  <si>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</si>
  <si>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</si>
  <si>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</si>
  <si>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</si>
  <si>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</si>
  <si>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</si>
  <si>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</si>
  <si>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</si>
  <si>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</si>
  <si>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</si>
  <si>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</si>
  <si>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</si>
  <si>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</si>
  <si>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</si>
  <si>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</si>
  <si>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</si>
  <si>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</si>
  <si>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</si>
  <si>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</si>
  <si>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</si>
  <si>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</si>
  <si>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</si>
  <si>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</si>
  <si>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</si>
  <si>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</si>
  <si>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</si>
  <si>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</si>
  <si>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</si>
  <si>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</si>
  <si>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</si>
  <si>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</si>
  <si>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</si>
  <si>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</si>
  <si>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</si>
  <si>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</si>
  <si>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</si>
  <si>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</si>
  <si>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</si>
  <si>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</si>
  <si>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</si>
  <si>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</si>
  <si>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</si>
  <si>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</si>
  <si>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</si>
  <si>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</si>
  <si>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</si>
  <si>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</si>
  <si>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</si>
  <si>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</si>
  <si>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</si>
  <si>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</si>
  <si>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</si>
  <si>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</si>
  <si>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</si>
  <si>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</si>
  <si>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</si>
  <si>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</si>
  <si>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</si>
  <si>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</si>
  <si>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</si>
  <si>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</si>
  <si>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</si>
  <si>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</si>
  <si>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</si>
  <si>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</si>
  <si>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</si>
  <si>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</si>
  <si>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</si>
  <si>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</si>
  <si>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</si>
  <si>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</si>
  <si>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</si>
  <si>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</si>
  <si>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</si>
  <si>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</si>
  <si>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</si>
  <si>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</si>
  <si>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</si>
  <si>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</si>
  <si>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</si>
  <si>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</si>
  <si>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</si>
  <si>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</si>
  <si>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</si>
  <si>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</si>
  <si>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</si>
  <si>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</si>
  <si>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</si>
  <si>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</si>
  <si>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</si>
  <si>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</si>
  <si>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</si>
  <si>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</si>
  <si>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</si>
  <si>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</si>
  <si>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</si>
  <si>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</si>
  <si>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</si>
  <si>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</si>
  <si>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</si>
  <si>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</si>
  <si>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</si>
  <si>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</si>
  <si>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</si>
  <si>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</si>
  <si>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</si>
  <si>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</si>
  <si>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</si>
  <si>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</si>
  <si>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</si>
  <si>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</si>
  <si>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</si>
  <si>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</si>
  <si>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</si>
  <si>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</si>
  <si>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</si>
  <si>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</si>
  <si>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</si>
  <si>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</si>
  <si>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</si>
  <si>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</si>
  <si>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</si>
  <si>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</si>
  <si>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</si>
  <si>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</si>
  <si>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</si>
  <si>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</si>
  <si>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</si>
  <si>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</si>
  <si>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</si>
  <si>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</si>
  <si>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</si>
  <si>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</si>
  <si>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</si>
  <si>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</si>
  <si>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</si>
  <si>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</si>
  <si>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</si>
  <si>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</si>
  <si>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</si>
  <si>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</si>
  <si>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</si>
  <si>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</si>
  <si>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</si>
  <si>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</si>
  <si>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</si>
  <si>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</si>
  <si>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</si>
  <si>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</si>
  <si>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</si>
  <si>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</si>
  <si>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</si>
  <si>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</si>
  <si>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</si>
  <si>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</si>
  <si>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</si>
  <si>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</si>
  <si>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</si>
  <si>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</si>
  <si>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</si>
  <si>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</si>
  <si>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</si>
  <si>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</si>
  <si>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</si>
  <si>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</si>
  <si>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</si>
  <si>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</si>
  <si>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</si>
  <si>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</si>
  <si>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</si>
  <si>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</si>
  <si>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</si>
  <si>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</si>
  <si>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</si>
  <si>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</si>
  <si>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</si>
  <si>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</si>
  <si>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</si>
  <si>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</si>
  <si>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</si>
  <si>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</si>
  <si>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</si>
  <si>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</si>
  <si>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</si>
  <si>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</si>
  <si>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</si>
  <si>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</si>
  <si>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</si>
  <si>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</si>
  <si>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</si>
  <si>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</si>
  <si>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</si>
  <si>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</si>
  <si>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</si>
  <si>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</si>
  <si>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</si>
  <si>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</si>
  <si>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</si>
  <si>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</si>
  <si>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</si>
  <si>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</si>
  <si>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</si>
  <si>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</si>
  <si>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</si>
  <si>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</si>
  <si>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</si>
  <si>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</si>
  <si>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</si>
  <si>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</si>
  <si>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</si>
  <si>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</si>
  <si>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</si>
  <si>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</si>
  <si>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</si>
  <si>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</si>
  <si>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</si>
  <si>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</si>
  <si>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</si>
  <si>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</si>
  <si>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</si>
  <si>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</si>
  <si>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</si>
  <si>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</si>
  <si>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</si>
  <si>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</si>
  <si>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</si>
  <si>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</si>
  <si>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</si>
  <si>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</si>
  <si>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</si>
  <si>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</si>
  <si>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</si>
  <si>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</si>
  <si>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</si>
  <si>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</si>
  <si>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</si>
  <si>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</si>
  <si>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</si>
  <si>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</si>
  <si>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</si>
  <si>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</si>
  <si>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</si>
  <si>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</si>
  <si>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</si>
  <si>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</si>
  <si>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</si>
  <si>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</si>
  <si>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</si>
  <si>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</si>
  <si>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</si>
  <si>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</si>
  <si>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</si>
  <si>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</si>
  <si>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</si>
  <si>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</si>
  <si>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</si>
  <si>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</si>
  <si>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</si>
  <si>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</si>
  <si>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</si>
  <si>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</si>
  <si>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</si>
  <si>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</si>
  <si>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</si>
  <si>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</si>
  <si>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</si>
  <si>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</si>
  <si>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</si>
  <si>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</si>
  <si>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</si>
  <si>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</si>
  <si>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</si>
  <si>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</si>
  <si>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</si>
  <si>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</si>
  <si>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</si>
  <si>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</si>
  <si>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</si>
  <si>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</si>
  <si>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</si>
  <si>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</si>
  <si>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</si>
  <si>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</si>
  <si>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</si>
  <si>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</si>
  <si>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</si>
  <si>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</si>
  <si>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</si>
  <si>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</si>
  <si>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</si>
  <si>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</si>
  <si>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</si>
  <si>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</si>
  <si>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</si>
  <si>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</si>
  <si>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</si>
  <si>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</si>
  <si>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</si>
  <si>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</si>
  <si>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</si>
  <si>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</si>
  <si>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</si>
  <si>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</si>
  <si>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</si>
  <si>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</si>
  <si>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</si>
  <si>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</si>
  <si>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</si>
  <si>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</si>
  <si>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</si>
  <si>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</si>
  <si>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</si>
  <si>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</si>
  <si>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</si>
  <si>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</si>
  <si>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</si>
  <si>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</si>
  <si>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</si>
  <si>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</si>
  <si>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</si>
  <si>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</si>
  <si>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</si>
  <si>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</si>
  <si>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</si>
  <si>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</si>
  <si>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</si>
  <si>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</si>
  <si>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</si>
  <si>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</si>
  <si>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</si>
  <si>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</si>
  <si>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</si>
  <si>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</si>
  <si>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</si>
  <si>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</si>
  <si>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</si>
  <si>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</si>
  <si>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</si>
  <si>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</si>
  <si>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</si>
  <si>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</si>
  <si>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</si>
  <si>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</si>
  <si>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</si>
  <si>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</si>
  <si>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</si>
  <si>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</si>
  <si>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</si>
  <si>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</si>
  <si>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</si>
  <si>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</si>
  <si>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</si>
  <si>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</si>
  <si>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</si>
  <si>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</si>
  <si>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</si>
  <si>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</si>
  <si>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</si>
  <si>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</si>
  <si>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</si>
  <si>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</si>
  <si>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</si>
  <si>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</si>
  <si>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</si>
  <si>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</si>
  <si>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</si>
  <si>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</si>
  <si>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</si>
  <si>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</si>
  <si>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</si>
  <si>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</si>
  <si>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</si>
  <si>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</si>
  <si>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</si>
  <si>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</si>
  <si>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</si>
  <si>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</si>
  <si>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</si>
  <si>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</si>
  <si>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</si>
  <si>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</si>
  <si>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</si>
  <si>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</si>
  <si>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</si>
  <si>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</si>
  <si>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</si>
  <si>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</si>
  <si>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</si>
  <si>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</si>
  <si>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</si>
  <si>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</si>
  <si>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</si>
  <si>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</si>
  <si>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</si>
  <si>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</si>
  <si>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</si>
  <si>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</si>
  <si>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</si>
  <si>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</si>
  <si>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</si>
  <si>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</si>
  <si>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</si>
  <si>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</si>
  <si>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</si>
  <si>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</si>
  <si>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</si>
  <si>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</si>
  <si>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</si>
  <si>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</si>
  <si>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</si>
  <si>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</si>
  <si>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</si>
  <si>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</si>
  <si>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</si>
  <si>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</si>
  <si>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</si>
  <si>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</si>
  <si>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</si>
  <si>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</si>
  <si>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</si>
  <si>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</si>
  <si>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</si>
  <si>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</si>
  <si>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</si>
  <si>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</si>
  <si>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</si>
  <si>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</si>
  <si>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</si>
  <si>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</si>
  <si>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</si>
  <si>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</si>
  <si>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</si>
  <si>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</si>
  <si>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</si>
  <si>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</si>
  <si>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</si>
  <si>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</si>
  <si>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</si>
  <si>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</si>
  <si>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</si>
  <si>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</si>
  <si>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</si>
  <si>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</si>
  <si>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</si>
  <si>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</si>
  <si>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</si>
  <si>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</si>
  <si>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</si>
  <si>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</si>
  <si>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</si>
  <si>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</si>
  <si>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</si>
  <si>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</si>
  <si>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</si>
  <si>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</si>
  <si>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</si>
  <si>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</si>
  <si>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</si>
  <si>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</si>
  <si>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</si>
  <si>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</si>
  <si>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</si>
  <si>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</si>
  <si>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</si>
  <si>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</si>
  <si>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</si>
  <si>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</si>
  <si>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</si>
  <si>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</si>
  <si>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</si>
  <si>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</si>
  <si>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</si>
  <si>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</si>
  <si>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</si>
  <si>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</si>
  <si>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</si>
  <si>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</si>
  <si>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</si>
  <si>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</si>
  <si>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</si>
  <si>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</si>
  <si>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</si>
  <si>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</si>
  <si>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</si>
  <si>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</si>
  <si>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</si>
  <si>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</si>
  <si>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</si>
  <si>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</si>
  <si>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</si>
  <si>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</si>
  <si>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</si>
  <si>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</si>
  <si>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</si>
  <si>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</si>
  <si>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</si>
  <si>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</si>
  <si>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</si>
  <si>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</si>
  <si>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</si>
  <si>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</si>
  <si>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</si>
  <si>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</si>
  <si>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</si>
  <si>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</si>
  <si>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</si>
  <si>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</si>
  <si>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</si>
  <si>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</si>
  <si>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</si>
  <si>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</si>
  <si>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</si>
  <si>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</si>
  <si>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</si>
  <si>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</si>
  <si>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</si>
  <si>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</si>
  <si>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</si>
  <si>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</si>
  <si>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</si>
  <si>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</si>
  <si>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</si>
  <si>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</si>
  <si>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</si>
  <si>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</si>
  <si>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</si>
  <si>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</si>
  <si>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</si>
  <si>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</si>
  <si>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</si>
  <si>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</si>
  <si>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</si>
  <si>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</si>
  <si>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</si>
  <si>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</si>
  <si>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</si>
  <si>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</si>
  <si>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</si>
  <si>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</si>
  <si>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</si>
  <si>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</si>
  <si>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</si>
  <si>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</si>
  <si>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</si>
  <si>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</si>
  <si>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</si>
  <si>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</si>
  <si>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</si>
  <si>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</si>
  <si>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</si>
  <si>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</si>
  <si>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</si>
  <si>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</si>
  <si>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</si>
  <si>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</si>
  <si>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</si>
  <si>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</si>
  <si>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</si>
  <si>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</si>
  <si>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</si>
  <si>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</si>
  <si>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</si>
  <si>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</si>
  <si>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</si>
  <si>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</si>
  <si>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</si>
  <si>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</si>
  <si>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</si>
  <si>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</si>
  <si>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</si>
  <si>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</si>
  <si>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</si>
  <si>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</si>
  <si>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</si>
  <si>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</si>
  <si>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</si>
  <si>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</si>
  <si>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</si>
  <si>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</si>
  <si>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</si>
  <si>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</si>
  <si>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</si>
  <si>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</si>
  <si>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</si>
  <si>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</si>
  <si>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</si>
  <si>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</si>
  <si>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</si>
  <si>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</si>
  <si>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</si>
  <si>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</si>
  <si>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</si>
  <si>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</si>
  <si>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</si>
  <si>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</si>
  <si>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</si>
  <si>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</si>
  <si>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</si>
  <si>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</si>
  <si>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</si>
  <si>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</si>
  <si>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</si>
  <si>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</si>
  <si>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</si>
  <si>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</si>
  <si>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</si>
  <si>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</si>
  <si>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</si>
  <si>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</si>
  <si>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</si>
  <si>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</si>
  <si>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</si>
  <si>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</si>
  <si>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</si>
  <si>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</si>
  <si>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</si>
  <si>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</si>
  <si>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</si>
  <si>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</si>
  <si>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</si>
  <si>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</si>
  <si>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</si>
  <si>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</si>
  <si>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</si>
  <si>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</si>
  <si>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</si>
  <si>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</si>
  <si>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</si>
  <si>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</si>
  <si>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</si>
  <si>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</si>
  <si>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</si>
  <si>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</si>
  <si>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</si>
  <si>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</si>
  <si>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</si>
  <si>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</si>
  <si>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</si>
  <si>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</si>
  <si>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</si>
  <si>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</si>
  <si>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</si>
  <si>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</si>
  <si>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</si>
  <si>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</si>
  <si>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</si>
  <si>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</si>
  <si>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</si>
  <si>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</si>
  <si>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</si>
  <si>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</si>
  <si>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</si>
  <si>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</si>
  <si>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</si>
  <si>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</si>
  <si>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</si>
  <si>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</si>
  <si>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</si>
  <si>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</si>
  <si>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</si>
  <si>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</si>
  <si>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</si>
  <si>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</si>
  <si>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</si>
  <si>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</si>
  <si>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</si>
  <si>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</si>
  <si>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</si>
  <si>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</si>
  <si>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</si>
  <si>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</si>
  <si>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</si>
  <si>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</si>
  <si>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</si>
  <si>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</si>
  <si>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</si>
  <si>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</si>
  <si>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</si>
  <si>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</si>
  <si>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</si>
  <si>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</si>
  <si>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</si>
  <si>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</si>
  <si>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</si>
  <si>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</si>
  <si>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</si>
  <si>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</si>
  <si>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</si>
  <si>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</si>
  <si>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</si>
  <si>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</si>
  <si>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</si>
  <si>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</si>
  <si>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</si>
  <si>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</si>
  <si>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</si>
  <si>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</si>
  <si>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</si>
  <si>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</si>
  <si>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</si>
  <si>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</si>
  <si>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</si>
  <si>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</si>
  <si>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</si>
  <si>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</si>
  <si>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</si>
  <si>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</si>
  <si>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</si>
  <si>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</si>
  <si>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</si>
  <si>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</si>
  <si>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</si>
  <si>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</si>
  <si>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</si>
  <si>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</si>
  <si>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</si>
  <si>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</si>
  <si>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</si>
  <si>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</si>
  <si>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</si>
  <si>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</si>
  <si>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</si>
  <si>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</si>
  <si>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</si>
  <si>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</si>
  <si>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</si>
  <si>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</si>
  <si>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</si>
  <si>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</si>
  <si>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</si>
  <si>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</si>
  <si>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</si>
  <si>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</si>
  <si>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</si>
  <si>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</si>
  <si>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</si>
  <si>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</si>
  <si>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</si>
  <si>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</si>
  <si>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</si>
  <si>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</si>
  <si>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</si>
  <si>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</si>
  <si>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</si>
  <si>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</si>
  <si>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</si>
  <si>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</si>
  <si>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</si>
  <si>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</si>
  <si>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</si>
  <si>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</si>
  <si>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</si>
  <si>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</si>
  <si>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</si>
  <si>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</si>
  <si>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</si>
  <si>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</si>
  <si>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</si>
  <si>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</si>
  <si>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</si>
  <si>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</si>
  <si>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</si>
  <si>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</si>
  <si>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</si>
  <si>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</si>
  <si>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</si>
  <si>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</si>
  <si>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</si>
  <si>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</si>
  <si>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</si>
  <si>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</si>
  <si>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</si>
  <si>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</si>
  <si>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</si>
  <si>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</si>
  <si>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</si>
  <si>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</si>
  <si>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</si>
  <si>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</si>
  <si>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</si>
  <si>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</si>
  <si>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</si>
  <si>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</si>
  <si>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</si>
  <si>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</si>
  <si>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</si>
  <si>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</si>
  <si>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</si>
  <si>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</si>
  <si>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</si>
  <si>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</si>
  <si>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</si>
  <si>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</si>
  <si>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</si>
  <si>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</si>
  <si>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</si>
  <si>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</si>
  <si>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</si>
  <si>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</si>
  <si>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</si>
  <si>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</si>
  <si>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</si>
  <si>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</si>
  <si>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</si>
  <si>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</si>
  <si>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</si>
  <si>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</si>
  <si>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</si>
  <si>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</si>
  <si>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</si>
  <si>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</si>
  <si>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</si>
  <si>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</si>
  <si>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</si>
  <si>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</si>
  <si>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</si>
  <si>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</si>
  <si>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</si>
  <si>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</si>
  <si>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</si>
  <si>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</si>
  <si>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</si>
  <si>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</si>
  <si>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</si>
  <si>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</si>
  <si>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</si>
  <si>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</si>
  <si>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</si>
  <si>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</si>
  <si>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</si>
  <si>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</si>
  <si>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</si>
  <si>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</si>
  <si>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</si>
  <si>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</si>
  <si>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</si>
  <si>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</si>
  <si>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</si>
  <si>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</si>
  <si>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</si>
  <si>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</si>
  <si>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</si>
  <si>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</si>
  <si>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</si>
  <si>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</si>
  <si>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</si>
  <si>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</si>
  <si>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</si>
  <si>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</si>
  <si>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</si>
  <si>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</si>
  <si>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</si>
  <si>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</si>
  <si>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</si>
  <si>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</si>
  <si>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</si>
  <si>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</si>
  <si>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</si>
  <si>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</si>
  <si>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</si>
  <si>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</si>
  <si>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</si>
  <si>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</si>
  <si>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</si>
  <si>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</si>
  <si>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</si>
  <si>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</si>
  <si>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</si>
  <si>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</si>
  <si>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</si>
  <si>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</si>
  <si>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</si>
  <si>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</si>
  <si>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</si>
  <si>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</si>
  <si>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</si>
  <si>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</si>
  <si>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</si>
  <si>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</si>
  <si>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</si>
  <si>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</si>
  <si>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</si>
  <si>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</si>
  <si>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</si>
  <si>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</si>
  <si>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</si>
  <si>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</si>
  <si>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</si>
  <si>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</si>
  <si>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</si>
  <si>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</si>
  <si>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</si>
  <si>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</si>
  <si>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</si>
  <si>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</si>
  <si>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</si>
  <si>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</si>
  <si>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</si>
  <si>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</si>
  <si>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</si>
  <si>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</si>
  <si>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</si>
  <si>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</si>
  <si>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</si>
  <si>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</si>
  <si>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</si>
  <si>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</si>
  <si>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</si>
  <si>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</si>
  <si>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</si>
  <si>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</si>
  <si>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</si>
  <si>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</si>
  <si>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</si>
  <si>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</si>
  <si>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</si>
  <si>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</si>
  <si>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</si>
  <si>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</si>
  <si>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</si>
  <si>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</si>
  <si>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</si>
  <si>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</si>
  <si>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</si>
  <si>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</si>
  <si>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</si>
  <si>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</si>
  <si>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</si>
  <si>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</si>
  <si>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</si>
  <si>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</si>
  <si>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</si>
  <si>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</si>
  <si>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</si>
  <si>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</si>
  <si>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</si>
  <si>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</si>
  <si>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</si>
  <si>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</si>
  <si>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</si>
  <si>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</si>
  <si>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</si>
  <si>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</si>
  <si>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</si>
  <si>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</si>
  <si>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</si>
  <si>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</si>
  <si>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</si>
  <si>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</si>
  <si>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</si>
  <si>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</si>
  <si>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</si>
  <si>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</si>
  <si>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</si>
  <si>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</si>
  <si>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</si>
  <si>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</si>
  <si>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</si>
  <si>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</si>
  <si>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</si>
  <si>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</si>
  <si>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</si>
  <si>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</si>
  <si>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</si>
  <si>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</si>
  <si>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</si>
  <si>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</si>
  <si>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</si>
  <si>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</si>
  <si>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</si>
  <si>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</si>
  <si>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</si>
  <si>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</si>
  <si>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</si>
  <si>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</si>
  <si>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</si>
  <si>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</si>
  <si>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</si>
  <si>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</si>
  <si>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</si>
  <si>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</si>
  <si>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</si>
  <si>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</si>
  <si>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</si>
  <si>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</si>
  <si>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</si>
  <si>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</si>
  <si>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</si>
  <si>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</si>
  <si>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</si>
  <si>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</si>
  <si>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</si>
  <si>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</si>
  <si>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</si>
  <si>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</si>
  <si>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</si>
  <si>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</si>
  <si>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</si>
  <si>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</si>
  <si>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</si>
  <si>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</si>
  <si>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</si>
  <si>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</si>
  <si>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</si>
  <si>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</si>
  <si>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</si>
  <si>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</si>
  <si>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</si>
  <si>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</si>
  <si>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</si>
  <si>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</si>
  <si>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</si>
  <si>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</si>
  <si>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</si>
  <si>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</si>
  <si>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</si>
  <si>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</si>
  <si>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</si>
  <si>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</si>
  <si>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</si>
  <si>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</si>
  <si>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</si>
  <si>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</si>
  <si>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</si>
  <si>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</si>
  <si>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</si>
  <si>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</si>
  <si>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</si>
  <si>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</si>
  <si>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</si>
  <si>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199,,08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</si>
</sst>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4">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4" fontId="6" fillId="0" borderId="29" xfId="0" applyNumberFormat="1" applyFont="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2114030.8800000004</v>
      </c>
      <c r="D2" s="7">
        <f>'PR-RAS'!E6</f>
        <v>2317780.17</v>
      </c>
      <c r="E2" s="7">
        <v>0</v>
      </c>
      <c r="F2" s="7">
        <v>0</v>
      </c>
      <c r="G2" s="8">
        <f t="shared" ref="G2:G274" si="0">(B2/1000)*(C2*1+D2*2)</f>
        <v>6749.5912200000012</v>
      </c>
      <c r="H2" s="8">
        <f t="shared" ref="H2:H274" si="1">ABS(C2-ROUND(C2,0))+ABS(D2-ROUND(D2,0))</f>
        <v>0.28999999957159162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661761.07999999996</v>
      </c>
      <c r="D3" s="2">
        <f>'PR-RAS'!E7</f>
        <v>834966.86</v>
      </c>
      <c r="E3" s="2">
        <v>0</v>
      </c>
      <c r="F3" s="2">
        <v>0</v>
      </c>
      <c r="G3" s="3">
        <f t="shared" si="0"/>
        <v>4663.3895999999995</v>
      </c>
      <c r="H3" s="3">
        <f t="shared" si="1"/>
        <v>0.21999999997206032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624207.75</v>
      </c>
      <c r="D4" s="2">
        <f>'PR-RAS'!E8</f>
        <v>791354.49</v>
      </c>
      <c r="E4" s="2">
        <v>0</v>
      </c>
      <c r="F4" s="2">
        <v>0</v>
      </c>
      <c r="G4" s="3">
        <f t="shared" si="0"/>
        <v>6620.7501899999997</v>
      </c>
      <c r="H4" s="3">
        <f t="shared" si="1"/>
        <v>0.73999999999068677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624207.75</v>
      </c>
      <c r="D5" s="2">
        <f>'PR-RAS'!E9</f>
        <v>791354.49</v>
      </c>
      <c r="E5" s="2">
        <v>0</v>
      </c>
      <c r="F5" s="2">
        <v>0</v>
      </c>
      <c r="G5" s="3">
        <f t="shared" si="0"/>
        <v>8827.6669199999997</v>
      </c>
      <c r="H5" s="3">
        <f t="shared" si="1"/>
        <v>0.73999999999068677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32348.639999999999</v>
      </c>
      <c r="D19" s="2">
        <f>'PR-RAS'!E23</f>
        <v>36003.9</v>
      </c>
      <c r="E19" s="2">
        <v>0</v>
      </c>
      <c r="F19" s="2">
        <v>0</v>
      </c>
      <c r="G19" s="3">
        <f t="shared" si="0"/>
        <v>1878.4159199999999</v>
      </c>
      <c r="H19" s="3">
        <f t="shared" si="1"/>
        <v>0.45999999999912689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761.1</v>
      </c>
      <c r="D20" s="2">
        <f>'PR-RAS'!E24</f>
        <v>360.33</v>
      </c>
      <c r="E20" s="2">
        <v>0</v>
      </c>
      <c r="F20" s="2">
        <v>0</v>
      </c>
      <c r="G20" s="3">
        <f t="shared" si="0"/>
        <v>28.15344</v>
      </c>
      <c r="H20" s="3">
        <f t="shared" si="1"/>
        <v>0.43000000000000682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31587.54</v>
      </c>
      <c r="D23" s="2">
        <f>'PR-RAS'!E27</f>
        <v>35643.57</v>
      </c>
      <c r="E23" s="2">
        <v>0</v>
      </c>
      <c r="F23" s="2">
        <v>0</v>
      </c>
      <c r="G23" s="3">
        <f t="shared" si="0"/>
        <v>2263.2429599999996</v>
      </c>
      <c r="H23" s="3">
        <f t="shared" si="1"/>
        <v>0.88999999999941792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5204.6899999999996</v>
      </c>
      <c r="D25" s="2">
        <f>'PR-RAS'!E29</f>
        <v>7608.47</v>
      </c>
      <c r="E25" s="2">
        <v>0</v>
      </c>
      <c r="F25" s="2">
        <v>0</v>
      </c>
      <c r="G25" s="3">
        <f t="shared" si="0"/>
        <v>490.11912000000001</v>
      </c>
      <c r="H25" s="3">
        <f t="shared" si="1"/>
        <v>0.78000000000065484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5204.6899999999996</v>
      </c>
      <c r="D27" s="2">
        <f>'PR-RAS'!E31</f>
        <v>7608.47</v>
      </c>
      <c r="E27" s="2">
        <v>0</v>
      </c>
      <c r="F27" s="2">
        <v>0</v>
      </c>
      <c r="G27" s="3">
        <f t="shared" si="0"/>
        <v>530.96238000000005</v>
      </c>
      <c r="H27" s="3">
        <f t="shared" si="1"/>
        <v>0.78000000000065484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1216942.3399999999</v>
      </c>
      <c r="D45" s="2">
        <f>'PR-RAS'!E49</f>
        <v>1297616.7599999998</v>
      </c>
      <c r="E45" s="2">
        <v>0</v>
      </c>
      <c r="F45" s="2">
        <v>0</v>
      </c>
      <c r="G45" s="3">
        <f t="shared" si="0"/>
        <v>167735.73783999996</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958501.79999999993</v>
      </c>
      <c r="D54" s="2">
        <f>'PR-RAS'!E58</f>
        <v>600630.49</v>
      </c>
      <c r="E54" s="2">
        <v>0</v>
      </c>
      <c r="F54" s="2">
        <v>0</v>
      </c>
      <c r="G54" s="3">
        <f t="shared" si="0"/>
        <v>114467.42733999998</v>
      </c>
      <c r="H54" s="3">
        <f t="shared" si="1"/>
        <v>0.69000000006053597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958055.57</v>
      </c>
      <c r="D55" s="2">
        <f>'PR-RAS'!E59</f>
        <v>300630.49</v>
      </c>
      <c r="E55" s="2">
        <v>0</v>
      </c>
      <c r="F55" s="2">
        <v>0</v>
      </c>
      <c r="G55" s="3">
        <f t="shared" si="0"/>
        <v>84203.093699999983</v>
      </c>
      <c r="H55" s="3">
        <f t="shared" si="1"/>
        <v>0.92000000004190952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446.23</v>
      </c>
      <c r="D56" s="2">
        <f>'PR-RAS'!E60</f>
        <v>300000</v>
      </c>
      <c r="E56" s="2">
        <v>0</v>
      </c>
      <c r="F56" s="2">
        <v>0</v>
      </c>
      <c r="G56" s="3">
        <f t="shared" si="0"/>
        <v>33024.542649999996</v>
      </c>
      <c r="H56" s="3">
        <f t="shared" si="1"/>
        <v>0.23000000000001819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5990.54</v>
      </c>
      <c r="D57" s="2">
        <f>'PR-RAS'!E61</f>
        <v>13809.45</v>
      </c>
      <c r="E57" s="2">
        <v>0</v>
      </c>
      <c r="F57" s="2">
        <v>0</v>
      </c>
      <c r="G57" s="3">
        <f t="shared" si="0"/>
        <v>1882.1286400000001</v>
      </c>
      <c r="H57" s="3">
        <f t="shared" si="1"/>
        <v>0.91000000000076398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5990.54</v>
      </c>
      <c r="D58" s="2">
        <f>'PR-RAS'!E62</f>
        <v>13809.45</v>
      </c>
      <c r="E58" s="2">
        <v>0</v>
      </c>
      <c r="F58" s="2">
        <v>0</v>
      </c>
      <c r="G58" s="3">
        <f t="shared" si="0"/>
        <v>1915.7380800000003</v>
      </c>
      <c r="H58" s="3">
        <f t="shared" si="1"/>
        <v>0.91000000000076398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565101.36</v>
      </c>
      <c r="E60" s="2">
        <v>0</v>
      </c>
      <c r="F60" s="2">
        <v>0</v>
      </c>
      <c r="G60" s="3">
        <f t="shared" si="0"/>
        <v>66681.960479999994</v>
      </c>
      <c r="H60" s="3">
        <f t="shared" si="1"/>
        <v>0.35999999998603016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565101.36</v>
      </c>
      <c r="E63" s="2">
        <v>0</v>
      </c>
      <c r="F63" s="2">
        <v>0</v>
      </c>
      <c r="G63" s="3">
        <f>(B63/1000)*(C63*1+D63*2)</f>
        <v>70072.568639999998</v>
      </c>
      <c r="H63" s="3">
        <f>ABS(C63-ROUND(C63,0))+ABS(D63-ROUND(D63,0))</f>
        <v>0.35999999998603016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252450</v>
      </c>
      <c r="D70" s="2">
        <f>'PR-RAS'!E74</f>
        <v>118075.46</v>
      </c>
      <c r="E70" s="2">
        <v>0</v>
      </c>
      <c r="F70" s="2">
        <v>0</v>
      </c>
      <c r="G70" s="3">
        <f t="shared" si="0"/>
        <v>33713.463480000006</v>
      </c>
      <c r="H70" s="3">
        <f t="shared" si="1"/>
        <v>0.46000000000640284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252450</v>
      </c>
      <c r="D71" s="2">
        <f>'PR-RAS'!E75</f>
        <v>118075.46</v>
      </c>
      <c r="E71" s="2">
        <v>0</v>
      </c>
      <c r="F71" s="2">
        <v>0</v>
      </c>
      <c r="G71" s="3">
        <f t="shared" si="0"/>
        <v>34202.064400000003</v>
      </c>
      <c r="H71" s="3">
        <f t="shared" si="1"/>
        <v>0.46000000000640284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59924.51</v>
      </c>
      <c r="D78" s="2">
        <f>'PR-RAS'!E82</f>
        <v>31487.969999999998</v>
      </c>
      <c r="E78" s="2">
        <v>0</v>
      </c>
      <c r="F78" s="2">
        <v>0</v>
      </c>
      <c r="G78" s="3">
        <f t="shared" si="0"/>
        <v>9463.3346499999989</v>
      </c>
      <c r="H78" s="3">
        <f t="shared" si="1"/>
        <v>0.52000000000043656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0.33</v>
      </c>
      <c r="D79" s="2">
        <f>'PR-RAS'!E83</f>
        <v>0</v>
      </c>
      <c r="E79" s="2">
        <v>0</v>
      </c>
      <c r="F79" s="2">
        <v>0</v>
      </c>
      <c r="G79" s="3">
        <f t="shared" si="0"/>
        <v>2.5740000000000002E-2</v>
      </c>
      <c r="H79" s="3">
        <f t="shared" si="1"/>
        <v>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0.33</v>
      </c>
      <c r="D81" s="2">
        <f>'PR-RAS'!E85</f>
        <v>0</v>
      </c>
      <c r="E81" s="2">
        <v>0</v>
      </c>
      <c r="F81" s="2">
        <v>0</v>
      </c>
      <c r="G81" s="3">
        <f t="shared" si="0"/>
        <v>2.6400000000000003E-2</v>
      </c>
      <c r="H81" s="3">
        <f t="shared" si="1"/>
        <v>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59924.18</v>
      </c>
      <c r="D87" s="2">
        <f>'PR-RAS'!E91</f>
        <v>31487.969999999998</v>
      </c>
      <c r="E87" s="2">
        <v>0</v>
      </c>
      <c r="F87" s="2">
        <v>0</v>
      </c>
      <c r="G87" s="3">
        <f t="shared" si="0"/>
        <v>10569.410319999999</v>
      </c>
      <c r="H87" s="3">
        <f t="shared" si="1"/>
        <v>0.21000000000276486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1412.01</v>
      </c>
      <c r="D88" s="2" t="str">
        <f>'PR-RAS'!E92</f>
        <v>199,,08</v>
      </c>
      <c r="E88" s="2">
        <v>0</v>
      </c>
      <c r="F88" s="2">
        <v>0</v>
      </c>
      <c r="G88" s="3" t="e">
        <f t="shared" si="0"/>
        <v>#VALUE!</v>
      </c>
      <c r="H88" s="3" t="e">
        <f t="shared" si="1"/>
        <v>#VALUE!</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58502.63</v>
      </c>
      <c r="D89" s="2">
        <f>'PR-RAS'!E93</f>
        <v>31228.03</v>
      </c>
      <c r="E89" s="2">
        <v>0</v>
      </c>
      <c r="F89" s="2">
        <v>0</v>
      </c>
      <c r="G89" s="3">
        <f t="shared" si="0"/>
        <v>10644.36472</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9.5399999999999991</v>
      </c>
      <c r="D90" s="2">
        <f>'PR-RAS'!E94</f>
        <v>259.94</v>
      </c>
      <c r="E90" s="2">
        <v>0</v>
      </c>
      <c r="F90" s="2">
        <v>0</v>
      </c>
      <c r="G90" s="3">
        <f t="shared" si="0"/>
        <v>47.118379999999995</v>
      </c>
      <c r="H90" s="3">
        <f t="shared" si="1"/>
        <v>0.52000000000000313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169425.21</v>
      </c>
      <c r="D102" s="2">
        <f>'PR-RAS'!E106</f>
        <v>153708.57999999999</v>
      </c>
      <c r="E102" s="2">
        <v>0</v>
      </c>
      <c r="F102" s="2">
        <v>0</v>
      </c>
      <c r="G102" s="3">
        <f t="shared" si="0"/>
        <v>48161.079369999999</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69497.31</v>
      </c>
      <c r="D103" s="2">
        <f>'PR-RAS'!E107</f>
        <v>34733.74</v>
      </c>
      <c r="E103" s="2">
        <v>0</v>
      </c>
      <c r="F103" s="2">
        <v>0</v>
      </c>
      <c r="G103" s="3">
        <f t="shared" si="0"/>
        <v>14174.408579999998</v>
      </c>
      <c r="H103" s="3">
        <f t="shared" si="1"/>
        <v>0.56999999999970896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423.92</v>
      </c>
      <c r="D105" s="2">
        <f>'PR-RAS'!E109</f>
        <v>196.52</v>
      </c>
      <c r="E105" s="2">
        <v>0</v>
      </c>
      <c r="F105" s="2">
        <v>0</v>
      </c>
      <c r="G105" s="3">
        <f t="shared" si="0"/>
        <v>84.963840000000005</v>
      </c>
      <c r="H105" s="3">
        <f t="shared" si="1"/>
        <v>0.55999999999997385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62.17</v>
      </c>
      <c r="D106" s="2">
        <f>'PR-RAS'!E110</f>
        <v>31.61</v>
      </c>
      <c r="E106" s="2">
        <v>0</v>
      </c>
      <c r="F106" s="2">
        <v>0</v>
      </c>
      <c r="G106" s="3">
        <f t="shared" si="0"/>
        <v>13.165949999999999</v>
      </c>
      <c r="H106" s="3">
        <f t="shared" si="1"/>
        <v>0.56000000000000227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69011.22</v>
      </c>
      <c r="D107" s="2">
        <f>'PR-RAS'!E111</f>
        <v>34505.61</v>
      </c>
      <c r="E107" s="2">
        <v>0</v>
      </c>
      <c r="F107" s="2">
        <v>0</v>
      </c>
      <c r="G107" s="3">
        <f t="shared" si="0"/>
        <v>14630.378639999999</v>
      </c>
      <c r="H107" s="3">
        <f t="shared" si="1"/>
        <v>0.61000000000058208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2283.33</v>
      </c>
      <c r="D108" s="2">
        <f>'PR-RAS'!E112</f>
        <v>18589.099999999999</v>
      </c>
      <c r="E108" s="2">
        <v>0</v>
      </c>
      <c r="F108" s="2">
        <v>0</v>
      </c>
      <c r="G108" s="3">
        <f t="shared" si="0"/>
        <v>4222.3837100000001</v>
      </c>
      <c r="H108" s="3">
        <f t="shared" si="1"/>
        <v>0.42999999999847205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18.87</v>
      </c>
      <c r="D110" s="2">
        <f>'PR-RAS'!E114</f>
        <v>66.459999999999994</v>
      </c>
      <c r="E110" s="2">
        <v>0</v>
      </c>
      <c r="F110" s="2">
        <v>0</v>
      </c>
      <c r="G110" s="3">
        <f t="shared" si="0"/>
        <v>16.545109999999998</v>
      </c>
      <c r="H110" s="3">
        <f t="shared" si="1"/>
        <v>0.58999999999999275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345.72</v>
      </c>
      <c r="D113" s="2">
        <f>'PR-RAS'!E117</f>
        <v>5522.64</v>
      </c>
      <c r="E113" s="2">
        <v>0</v>
      </c>
      <c r="F113" s="2">
        <v>0</v>
      </c>
      <c r="G113" s="3">
        <f t="shared" si="0"/>
        <v>1275.7919999999999</v>
      </c>
      <c r="H113" s="3">
        <f t="shared" si="1"/>
        <v>0.6399999999996453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1918.74</v>
      </c>
      <c r="D114" s="2">
        <f>'PR-RAS'!E118</f>
        <v>13000</v>
      </c>
      <c r="E114" s="2">
        <v>0</v>
      </c>
      <c r="F114" s="2">
        <v>0</v>
      </c>
      <c r="G114" s="3">
        <f t="shared" si="0"/>
        <v>3154.8176200000003</v>
      </c>
      <c r="H114" s="3">
        <f t="shared" si="1"/>
        <v>0.25999999999999091</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97644.569999999992</v>
      </c>
      <c r="D116" s="2">
        <f>'PR-RAS'!E120</f>
        <v>100385.73999999999</v>
      </c>
      <c r="E116" s="2">
        <v>0</v>
      </c>
      <c r="F116" s="2">
        <v>0</v>
      </c>
      <c r="G116" s="3">
        <f t="shared" si="0"/>
        <v>34317.84575</v>
      </c>
      <c r="H116" s="3">
        <f t="shared" si="1"/>
        <v>0.69000000001688022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381.03</v>
      </c>
      <c r="D117" s="2">
        <f>'PR-RAS'!E121</f>
        <v>6077.31</v>
      </c>
      <c r="E117" s="2">
        <v>0</v>
      </c>
      <c r="F117" s="2">
        <v>0</v>
      </c>
      <c r="G117" s="3">
        <f t="shared" si="0"/>
        <v>1454.1354000000003</v>
      </c>
      <c r="H117" s="3">
        <f t="shared" si="1"/>
        <v>0.34000000000037289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97263.54</v>
      </c>
      <c r="D118" s="2">
        <f>'PR-RAS'!E122</f>
        <v>94308.43</v>
      </c>
      <c r="E118" s="2">
        <v>0</v>
      </c>
      <c r="F118" s="2">
        <v>0</v>
      </c>
      <c r="G118" s="3">
        <f t="shared" si="0"/>
        <v>33448.006799999996</v>
      </c>
      <c r="H118" s="3">
        <f t="shared" si="1"/>
        <v>0.88999999999941792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5977.74</v>
      </c>
      <c r="D121" s="2">
        <f>'PR-RAS'!E125</f>
        <v>0</v>
      </c>
      <c r="E121" s="2">
        <v>0</v>
      </c>
      <c r="F121" s="2">
        <v>0</v>
      </c>
      <c r="G121" s="3">
        <f t="shared" si="0"/>
        <v>717.3288</v>
      </c>
      <c r="H121" s="3">
        <f t="shared" si="1"/>
        <v>0.26000000000021828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5977.74</v>
      </c>
      <c r="D122" s="2">
        <f>'PR-RAS'!E126</f>
        <v>0</v>
      </c>
      <c r="E122" s="2">
        <v>0</v>
      </c>
      <c r="F122" s="2">
        <v>0</v>
      </c>
      <c r="G122" s="3">
        <f t="shared" si="0"/>
        <v>723.30653999999993</v>
      </c>
      <c r="H122" s="3">
        <f t="shared" si="1"/>
        <v>0.26000000000021828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5977.74</v>
      </c>
      <c r="D124" s="2">
        <f>'PR-RAS'!E128</f>
        <v>0</v>
      </c>
      <c r="E124" s="2">
        <v>0</v>
      </c>
      <c r="F124" s="2">
        <v>0</v>
      </c>
      <c r="G124" s="3">
        <f t="shared" si="0"/>
        <v>735.26202000000001</v>
      </c>
      <c r="H124" s="3">
        <f t="shared" si="1"/>
        <v>0.26000000000021828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1571191.3900000001</v>
      </c>
      <c r="D148" s="2">
        <f>'PR-RAS'!E152</f>
        <v>1749774.1</v>
      </c>
      <c r="E148" s="2">
        <v>0</v>
      </c>
      <c r="F148" s="2">
        <v>0</v>
      </c>
      <c r="G148" s="3">
        <f t="shared" si="0"/>
        <v>745398.7197299999</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217027.16</v>
      </c>
      <c r="D149" s="2">
        <f>'PR-RAS'!E153</f>
        <v>391384.07999999996</v>
      </c>
      <c r="E149" s="2">
        <v>0</v>
      </c>
      <c r="F149" s="2">
        <v>0</v>
      </c>
      <c r="G149" s="3">
        <f t="shared" si="0"/>
        <v>147969.70735999997</v>
      </c>
      <c r="H149" s="3">
        <f t="shared" si="1"/>
        <v>0.23999999996158294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148095.03</v>
      </c>
      <c r="D150" s="2">
        <f>'PR-RAS'!E154</f>
        <v>267716.15999999997</v>
      </c>
      <c r="E150" s="2">
        <v>0</v>
      </c>
      <c r="F150" s="2">
        <v>0</v>
      </c>
      <c r="G150" s="3">
        <f t="shared" si="0"/>
        <v>101845.57514999999</v>
      </c>
      <c r="H150" s="3">
        <f t="shared" si="1"/>
        <v>0.18999999997322448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148095.03</v>
      </c>
      <c r="D151" s="2">
        <f>'PR-RAS'!E155</f>
        <v>267716.15999999997</v>
      </c>
      <c r="E151" s="2">
        <v>0</v>
      </c>
      <c r="F151" s="2">
        <v>0</v>
      </c>
      <c r="G151" s="3">
        <f t="shared" si="0"/>
        <v>102529.10249999999</v>
      </c>
      <c r="H151" s="3">
        <f t="shared" si="1"/>
        <v>0.18999999997322448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8184.54</v>
      </c>
      <c r="D155" s="2">
        <f>'PR-RAS'!E159</f>
        <v>12173</v>
      </c>
      <c r="E155" s="2">
        <v>0</v>
      </c>
      <c r="F155" s="2">
        <v>0</v>
      </c>
      <c r="G155" s="3">
        <f t="shared" si="0"/>
        <v>5009.70316</v>
      </c>
      <c r="H155" s="3">
        <f t="shared" si="1"/>
        <v>0.46000000000003638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60747.59</v>
      </c>
      <c r="D156" s="2">
        <f>'PR-RAS'!E160</f>
        <v>111494.92</v>
      </c>
      <c r="E156" s="2">
        <v>0</v>
      </c>
      <c r="F156" s="2">
        <v>0</v>
      </c>
      <c r="G156" s="3">
        <f t="shared" si="0"/>
        <v>43979.301650000001</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31121.07</v>
      </c>
      <c r="D157" s="2">
        <f>'PR-RAS'!E161</f>
        <v>57786.85</v>
      </c>
      <c r="E157" s="2">
        <v>0</v>
      </c>
      <c r="F157" s="2">
        <v>0</v>
      </c>
      <c r="G157" s="3">
        <f t="shared" si="0"/>
        <v>22884.384119999999</v>
      </c>
      <c r="H157" s="3">
        <f t="shared" si="1"/>
        <v>0.22000000000116415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29626.52</v>
      </c>
      <c r="D158" s="2">
        <f>'PR-RAS'!E162</f>
        <v>53708.07</v>
      </c>
      <c r="E158" s="2">
        <v>0</v>
      </c>
      <c r="F158" s="2">
        <v>0</v>
      </c>
      <c r="G158" s="3">
        <f t="shared" si="0"/>
        <v>21515.697619999999</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630945.76</v>
      </c>
      <c r="D160" s="2">
        <f>'PR-RAS'!E164</f>
        <v>697131.65000000014</v>
      </c>
      <c r="E160" s="2">
        <v>0</v>
      </c>
      <c r="F160" s="2">
        <v>0</v>
      </c>
      <c r="G160" s="3">
        <f t="shared" si="0"/>
        <v>322008.24054000003</v>
      </c>
      <c r="H160" s="3">
        <f t="shared" si="1"/>
        <v>0.58999999985098839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10322.790000000001</v>
      </c>
      <c r="D161" s="2">
        <f>'PR-RAS'!E165</f>
        <v>11891.080000000002</v>
      </c>
      <c r="E161" s="2">
        <v>0</v>
      </c>
      <c r="F161" s="2">
        <v>0</v>
      </c>
      <c r="G161" s="3">
        <f t="shared" si="0"/>
        <v>5456.7920000000004</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3082</v>
      </c>
      <c r="D162" s="2">
        <f>'PR-RAS'!E166</f>
        <v>2257</v>
      </c>
      <c r="E162" s="2">
        <v>0</v>
      </c>
      <c r="F162" s="2">
        <v>0</v>
      </c>
      <c r="G162" s="3">
        <f t="shared" si="0"/>
        <v>1222.9560000000001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4883.84</v>
      </c>
      <c r="D163" s="2">
        <f>'PR-RAS'!E167</f>
        <v>3145.63</v>
      </c>
      <c r="E163" s="2">
        <v>0</v>
      </c>
      <c r="F163" s="2">
        <v>0</v>
      </c>
      <c r="G163" s="3">
        <f t="shared" si="0"/>
        <v>1810.3662000000002</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1387.25</v>
      </c>
      <c r="D164" s="2">
        <f>'PR-RAS'!E168</f>
        <v>2865.41</v>
      </c>
      <c r="E164" s="2">
        <v>0</v>
      </c>
      <c r="F164" s="2">
        <v>0</v>
      </c>
      <c r="G164" s="3">
        <f t="shared" si="0"/>
        <v>1160.24541</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969.7</v>
      </c>
      <c r="D165" s="2">
        <f>'PR-RAS'!E169</f>
        <v>3623.04</v>
      </c>
      <c r="E165" s="2">
        <v>0</v>
      </c>
      <c r="F165" s="2">
        <v>0</v>
      </c>
      <c r="G165" s="3">
        <f t="shared" si="0"/>
        <v>1347.3879200000001</v>
      </c>
      <c r="H165" s="3">
        <f t="shared" si="1"/>
        <v>0.33999999999991815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59071.18</v>
      </c>
      <c r="D166" s="2">
        <f>'PR-RAS'!E170</f>
        <v>90140.720000000016</v>
      </c>
      <c r="E166" s="2">
        <v>0</v>
      </c>
      <c r="F166" s="2">
        <v>0</v>
      </c>
      <c r="G166" s="3">
        <f t="shared" si="0"/>
        <v>39493.182300000008</v>
      </c>
      <c r="H166" s="3">
        <f t="shared" si="1"/>
        <v>0.45999999998457497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11169.68</v>
      </c>
      <c r="D167" s="2">
        <f>'PR-RAS'!E171</f>
        <v>18483.3</v>
      </c>
      <c r="E167" s="2">
        <v>0</v>
      </c>
      <c r="F167" s="2">
        <v>0</v>
      </c>
      <c r="G167" s="3">
        <f t="shared" si="0"/>
        <v>7990.62248</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25698.92</v>
      </c>
      <c r="D169" s="2">
        <f>'PR-RAS'!E173</f>
        <v>39017.11</v>
      </c>
      <c r="E169" s="2">
        <v>0</v>
      </c>
      <c r="F169" s="2">
        <v>0</v>
      </c>
      <c r="G169" s="3">
        <f t="shared" si="0"/>
        <v>17427.167520000003</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16478.29</v>
      </c>
      <c r="D170" s="2">
        <f>'PR-RAS'!E174</f>
        <v>24563.599999999999</v>
      </c>
      <c r="E170" s="2">
        <v>0</v>
      </c>
      <c r="F170" s="2">
        <v>0</v>
      </c>
      <c r="G170" s="3">
        <f t="shared" si="0"/>
        <v>11087.327809999999</v>
      </c>
      <c r="H170" s="3">
        <f t="shared" si="1"/>
        <v>0.69000000000232831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5724.29</v>
      </c>
      <c r="D171" s="2">
        <f>'PR-RAS'!E175</f>
        <v>8076.71</v>
      </c>
      <c r="E171" s="2">
        <v>0</v>
      </c>
      <c r="F171" s="2">
        <v>0</v>
      </c>
      <c r="G171" s="3">
        <f t="shared" si="0"/>
        <v>3719.2107000000001</v>
      </c>
      <c r="H171" s="3">
        <f t="shared" si="1"/>
        <v>0.57999999999992724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532141.74</v>
      </c>
      <c r="D174" s="2">
        <f>'PR-RAS'!E178</f>
        <v>531713.04</v>
      </c>
      <c r="E174" s="2">
        <v>0</v>
      </c>
      <c r="F174" s="2">
        <v>0</v>
      </c>
      <c r="G174" s="3">
        <f t="shared" si="0"/>
        <v>276033.23285999999</v>
      </c>
      <c r="H174" s="3">
        <f t="shared" si="1"/>
        <v>0.30000000004656613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7055.77</v>
      </c>
      <c r="D175" s="2">
        <f>'PR-RAS'!E179</f>
        <v>9984</v>
      </c>
      <c r="E175" s="2">
        <v>0</v>
      </c>
      <c r="F175" s="2">
        <v>0</v>
      </c>
      <c r="G175" s="3">
        <f t="shared" si="0"/>
        <v>4702.13598</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177301.41</v>
      </c>
      <c r="D176" s="2">
        <f>'PR-RAS'!E180</f>
        <v>295674.62</v>
      </c>
      <c r="E176" s="2">
        <v>0</v>
      </c>
      <c r="F176" s="2">
        <v>0</v>
      </c>
      <c r="G176" s="3">
        <f t="shared" si="0"/>
        <v>134513.86374999999</v>
      </c>
      <c r="H176" s="3">
        <f t="shared" si="1"/>
        <v>0.79000000000814907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5365.34</v>
      </c>
      <c r="D177" s="2">
        <f>'PR-RAS'!E181</f>
        <v>13435.69</v>
      </c>
      <c r="E177" s="2">
        <v>0</v>
      </c>
      <c r="F177" s="2">
        <v>0</v>
      </c>
      <c r="G177" s="3">
        <f t="shared" si="0"/>
        <v>5673.6627200000003</v>
      </c>
      <c r="H177" s="3">
        <f t="shared" si="1"/>
        <v>0.6499999999996362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210151.96</v>
      </c>
      <c r="D178" s="2">
        <f>'PR-RAS'!E182</f>
        <v>77548.58</v>
      </c>
      <c r="E178" s="2">
        <v>0</v>
      </c>
      <c r="F178" s="2">
        <v>0</v>
      </c>
      <c r="G178" s="3">
        <f t="shared" si="0"/>
        <v>64649.094239999999</v>
      </c>
      <c r="H178" s="3">
        <f t="shared" si="1"/>
        <v>0.46000000000640284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5827.2</v>
      </c>
      <c r="D179" s="2">
        <f>'PR-RAS'!E183</f>
        <v>3100</v>
      </c>
      <c r="E179" s="2">
        <v>0</v>
      </c>
      <c r="F179" s="2">
        <v>0</v>
      </c>
      <c r="G179" s="3">
        <f t="shared" si="0"/>
        <v>2140.8416000000002</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3062.69</v>
      </c>
      <c r="D180" s="2">
        <f>'PR-RAS'!E184</f>
        <v>4267.99</v>
      </c>
      <c r="E180" s="2">
        <v>0</v>
      </c>
      <c r="F180" s="2">
        <v>0</v>
      </c>
      <c r="G180" s="3">
        <f t="shared" si="0"/>
        <v>2076.1619299999998</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67386.460000000006</v>
      </c>
      <c r="D181" s="2">
        <f>'PR-RAS'!E185</f>
        <v>69341.36</v>
      </c>
      <c r="E181" s="2">
        <v>0</v>
      </c>
      <c r="F181" s="2">
        <v>0</v>
      </c>
      <c r="G181" s="3">
        <f t="shared" si="0"/>
        <v>37092.452399999995</v>
      </c>
      <c r="H181" s="3">
        <f t="shared" si="1"/>
        <v>0.82000000000698492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11713.12</v>
      </c>
      <c r="D182" s="2">
        <f>'PR-RAS'!E186</f>
        <v>9717.08</v>
      </c>
      <c r="E182" s="2">
        <v>0</v>
      </c>
      <c r="F182" s="2">
        <v>0</v>
      </c>
      <c r="G182" s="3">
        <f t="shared" si="0"/>
        <v>5637.6576799999993</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44277.79</v>
      </c>
      <c r="D183" s="2">
        <f>'PR-RAS'!E187</f>
        <v>48643.72</v>
      </c>
      <c r="E183" s="2">
        <v>0</v>
      </c>
      <c r="F183" s="2">
        <v>0</v>
      </c>
      <c r="G183" s="3">
        <f t="shared" si="0"/>
        <v>25764.871860000003</v>
      </c>
      <c r="H183" s="3">
        <f t="shared" si="1"/>
        <v>0.48999999999796273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29410.050000000003</v>
      </c>
      <c r="D190" s="2">
        <f>'PR-RAS'!E194</f>
        <v>63386.81</v>
      </c>
      <c r="E190" s="2">
        <v>0</v>
      </c>
      <c r="F190" s="2">
        <v>0</v>
      </c>
      <c r="G190" s="3">
        <f t="shared" si="0"/>
        <v>29518.713629999998</v>
      </c>
      <c r="H190" s="3">
        <f t="shared" si="1"/>
        <v>0.24000000000523869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28799.8</v>
      </c>
      <c r="E191" s="2">
        <v>0</v>
      </c>
      <c r="F191" s="2">
        <v>0</v>
      </c>
      <c r="G191" s="3">
        <f t="shared" si="0"/>
        <v>10943.923999999999</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6558.66</v>
      </c>
      <c r="D192" s="2">
        <f>'PR-RAS'!E196</f>
        <v>7651.77</v>
      </c>
      <c r="E192" s="2">
        <v>0</v>
      </c>
      <c r="F192" s="2">
        <v>0</v>
      </c>
      <c r="G192" s="3">
        <f t="shared" si="0"/>
        <v>4175.6801999999998</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8529.85</v>
      </c>
      <c r="D193" s="2">
        <f>'PR-RAS'!E197</f>
        <v>15731.8</v>
      </c>
      <c r="E193" s="2">
        <v>0</v>
      </c>
      <c r="F193" s="2">
        <v>0</v>
      </c>
      <c r="G193" s="3">
        <f t="shared" si="0"/>
        <v>7678.7423999999992</v>
      </c>
      <c r="H193" s="3">
        <f t="shared" si="1"/>
        <v>0.3500000000003638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1300</v>
      </c>
      <c r="D194" s="2">
        <f>'PR-RAS'!E198</f>
        <v>0</v>
      </c>
      <c r="E194" s="2">
        <v>0</v>
      </c>
      <c r="F194" s="2">
        <v>0</v>
      </c>
      <c r="G194" s="3">
        <f t="shared" si="0"/>
        <v>250.9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9221.2800000000007</v>
      </c>
      <c r="D195" s="2">
        <f>'PR-RAS'!E199</f>
        <v>10035.86</v>
      </c>
      <c r="E195" s="2">
        <v>0</v>
      </c>
      <c r="F195" s="2">
        <v>0</v>
      </c>
      <c r="G195" s="3">
        <f t="shared" si="0"/>
        <v>5682.8420000000006</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3800.26</v>
      </c>
      <c r="D197" s="2">
        <f>'PR-RAS'!E201</f>
        <v>1167.58</v>
      </c>
      <c r="E197" s="2">
        <v>0</v>
      </c>
      <c r="F197" s="2">
        <v>0</v>
      </c>
      <c r="G197" s="3">
        <f t="shared" si="0"/>
        <v>1202.54232</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5060.9799999999996</v>
      </c>
      <c r="D198" s="2">
        <f>'PR-RAS'!E202</f>
        <v>3198.3099999999995</v>
      </c>
      <c r="E198" s="2">
        <v>0</v>
      </c>
      <c r="F198" s="2">
        <v>0</v>
      </c>
      <c r="G198" s="3">
        <f t="shared" si="0"/>
        <v>2257.1471999999999</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5060.9799999999996</v>
      </c>
      <c r="D212" s="2">
        <f>'PR-RAS'!E216</f>
        <v>3198.3099999999995</v>
      </c>
      <c r="E212" s="2">
        <v>0</v>
      </c>
      <c r="F212" s="2">
        <v>0</v>
      </c>
      <c r="G212" s="3">
        <f t="shared" si="0"/>
        <v>2417.5535999999997</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1866.27</v>
      </c>
      <c r="D213" s="2">
        <f>'PR-RAS'!E217</f>
        <v>2125.4699999999998</v>
      </c>
      <c r="E213" s="2">
        <v>0</v>
      </c>
      <c r="F213" s="2">
        <v>0</v>
      </c>
      <c r="G213" s="3">
        <f t="shared" si="0"/>
        <v>1296.8485199999998</v>
      </c>
      <c r="H213" s="3">
        <f t="shared" si="1"/>
        <v>0.73999999999978172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2069.85</v>
      </c>
      <c r="D215" s="2">
        <f>'PR-RAS'!E219</f>
        <v>1032.55</v>
      </c>
      <c r="E215" s="2">
        <v>0</v>
      </c>
      <c r="F215" s="2">
        <v>0</v>
      </c>
      <c r="G215" s="3">
        <f t="shared" si="0"/>
        <v>884.87929999999994</v>
      </c>
      <c r="H215" s="3">
        <f t="shared" si="1"/>
        <v>0.60000000000013642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1124.8599999999999</v>
      </c>
      <c r="D216" s="2">
        <f>'PR-RAS'!E220</f>
        <v>40.29</v>
      </c>
      <c r="E216" s="2">
        <v>0</v>
      </c>
      <c r="F216" s="2">
        <v>0</v>
      </c>
      <c r="G216" s="3">
        <f t="shared" si="0"/>
        <v>259.16959999999995</v>
      </c>
      <c r="H216" s="3">
        <f t="shared" si="1"/>
        <v>0.43000000000009919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21134.01</v>
      </c>
      <c r="D217" s="2">
        <f>'PR-RAS'!E221</f>
        <v>17683.349999999999</v>
      </c>
      <c r="E217" s="2">
        <v>0</v>
      </c>
      <c r="F217" s="2">
        <v>0</v>
      </c>
      <c r="G217" s="3">
        <f t="shared" si="0"/>
        <v>12204.153359999998</v>
      </c>
      <c r="H217" s="3">
        <f t="shared" si="1"/>
        <v>0.3599999999969441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21134.01</v>
      </c>
      <c r="D218" s="2">
        <f>'PR-RAS'!E222</f>
        <v>17683.349999999999</v>
      </c>
      <c r="E218" s="2">
        <v>0</v>
      </c>
      <c r="F218" s="2">
        <v>0</v>
      </c>
      <c r="G218" s="3">
        <f t="shared" si="0"/>
        <v>12260.654069999999</v>
      </c>
      <c r="H218" s="3">
        <f t="shared" si="1"/>
        <v>0.3599999999969441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21134.01</v>
      </c>
      <c r="D220" s="2">
        <f>'PR-RAS'!E224</f>
        <v>17683.349999999999</v>
      </c>
      <c r="E220" s="2">
        <v>0</v>
      </c>
      <c r="F220" s="2">
        <v>0</v>
      </c>
      <c r="G220" s="3">
        <f t="shared" si="0"/>
        <v>12373.655489999997</v>
      </c>
      <c r="H220" s="3">
        <f t="shared" si="1"/>
        <v>0.3599999999969441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273155.90000000002</v>
      </c>
      <c r="D226" s="2">
        <f>'PR-RAS'!E230</f>
        <v>276282.31</v>
      </c>
      <c r="E226" s="2">
        <v>0</v>
      </c>
      <c r="F226" s="2">
        <v>0</v>
      </c>
      <c r="G226" s="3">
        <f t="shared" si="0"/>
        <v>185787.117</v>
      </c>
      <c r="H226" s="3">
        <f t="shared" si="1"/>
        <v>0.40999999997438863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35461.050000000003</v>
      </c>
      <c r="D233" s="2">
        <f>'PR-RAS'!E237</f>
        <v>17943.72</v>
      </c>
      <c r="E233" s="2">
        <v>0</v>
      </c>
      <c r="F233" s="2">
        <v>0</v>
      </c>
      <c r="G233" s="3">
        <f t="shared" si="0"/>
        <v>16552.849680000003</v>
      </c>
      <c r="H233" s="3">
        <f t="shared" si="1"/>
        <v>0.33000000000174623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35461.050000000003</v>
      </c>
      <c r="D234" s="2">
        <f>'PR-RAS'!E238</f>
        <v>17943.72</v>
      </c>
      <c r="E234" s="2">
        <v>0</v>
      </c>
      <c r="F234" s="2">
        <v>0</v>
      </c>
      <c r="G234" s="3">
        <f t="shared" si="0"/>
        <v>16624.198170000003</v>
      </c>
      <c r="H234" s="3">
        <f t="shared" si="1"/>
        <v>0.33000000000174623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5147.5</v>
      </c>
      <c r="D242" s="2">
        <f>'PR-RAS'!E246</f>
        <v>24105.94</v>
      </c>
      <c r="E242" s="2">
        <v>0</v>
      </c>
      <c r="F242" s="2">
        <v>0</v>
      </c>
      <c r="G242" s="3">
        <f t="shared" si="0"/>
        <v>12859.610579999999</v>
      </c>
      <c r="H242" s="3">
        <f t="shared" si="1"/>
        <v>0.56000000000130967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5147.5</v>
      </c>
      <c r="D243" s="2">
        <f>'PR-RAS'!E247</f>
        <v>24105.94</v>
      </c>
      <c r="E243" s="2">
        <v>0</v>
      </c>
      <c r="F243" s="2">
        <v>0</v>
      </c>
      <c r="G243" s="3">
        <f t="shared" si="0"/>
        <v>12912.969959999999</v>
      </c>
      <c r="H243" s="3">
        <f t="shared" si="1"/>
        <v>0.56000000000130967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232547.35</v>
      </c>
      <c r="D246" s="2">
        <f>'PR-RAS'!E250</f>
        <v>234232.65</v>
      </c>
      <c r="E246" s="2">
        <v>0</v>
      </c>
      <c r="F246" s="2">
        <v>0</v>
      </c>
      <c r="G246" s="3">
        <f t="shared" si="0"/>
        <v>171748.09925</v>
      </c>
      <c r="H246" s="3">
        <f t="shared" si="1"/>
        <v>0.70000000001164153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232547.35</v>
      </c>
      <c r="D247" s="2">
        <f>'PR-RAS'!E251</f>
        <v>234232.65</v>
      </c>
      <c r="E247" s="2">
        <v>0</v>
      </c>
      <c r="F247" s="2">
        <v>0</v>
      </c>
      <c r="G247" s="3">
        <f t="shared" si="0"/>
        <v>172449.11189999999</v>
      </c>
      <c r="H247" s="3">
        <f t="shared" si="1"/>
        <v>0.70000000001164153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121764.49</v>
      </c>
      <c r="D258" s="2">
        <f>'PR-RAS'!E262</f>
        <v>119025.44</v>
      </c>
      <c r="E258" s="2">
        <v>0</v>
      </c>
      <c r="F258" s="2">
        <v>0</v>
      </c>
      <c r="G258" s="3">
        <f t="shared" si="0"/>
        <v>92472.550090000004</v>
      </c>
      <c r="H258" s="3">
        <f t="shared" si="1"/>
        <v>0.930000000007567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121764.49</v>
      </c>
      <c r="D265" s="2">
        <f>'PR-RAS'!E269</f>
        <v>119025.44</v>
      </c>
      <c r="E265" s="2">
        <v>0</v>
      </c>
      <c r="F265" s="2">
        <v>0</v>
      </c>
      <c r="G265" s="3">
        <f t="shared" si="0"/>
        <v>94991.25768000001</v>
      </c>
      <c r="H265" s="3">
        <f t="shared" si="1"/>
        <v>0.930000000007567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90080.13</v>
      </c>
      <c r="D266" s="2">
        <f>'PR-RAS'!E270</f>
        <v>58787.05</v>
      </c>
      <c r="E266" s="2">
        <v>0</v>
      </c>
      <c r="F266" s="2">
        <v>0</v>
      </c>
      <c r="G266" s="3">
        <f t="shared" si="0"/>
        <v>55028.370950000004</v>
      </c>
      <c r="H266" s="3">
        <f t="shared" si="1"/>
        <v>0.180000000007567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31684.36</v>
      </c>
      <c r="D267" s="2">
        <f>'PR-RAS'!E271</f>
        <v>60238.39</v>
      </c>
      <c r="E267" s="2">
        <v>0</v>
      </c>
      <c r="F267" s="2">
        <v>0</v>
      </c>
      <c r="G267" s="3">
        <f t="shared" si="0"/>
        <v>40474.863240000006</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302103.08999999997</v>
      </c>
      <c r="D269" s="2">
        <f>'PR-RAS'!E273</f>
        <v>245068.96000000002</v>
      </c>
      <c r="E269" s="2">
        <v>0</v>
      </c>
      <c r="F269" s="2">
        <v>0</v>
      </c>
      <c r="G269" s="3">
        <f t="shared" si="0"/>
        <v>212320.59068000002</v>
      </c>
      <c r="H269" s="3">
        <f t="shared" si="1"/>
        <v>0.12999999994644895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237782.39999999999</v>
      </c>
      <c r="D270" s="2">
        <f>'PR-RAS'!E274</f>
        <v>211276.57</v>
      </c>
      <c r="E270" s="2">
        <v>0</v>
      </c>
      <c r="F270" s="2">
        <v>0</v>
      </c>
      <c r="G270" s="3">
        <f t="shared" si="0"/>
        <v>177630.26026000001</v>
      </c>
      <c r="H270" s="3">
        <f t="shared" si="1"/>
        <v>0.82999999998719431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237692.4</v>
      </c>
      <c r="D271" s="2">
        <f>'PR-RAS'!E275</f>
        <v>210896.17</v>
      </c>
      <c r="E271" s="2">
        <v>0</v>
      </c>
      <c r="F271" s="2">
        <v>0</v>
      </c>
      <c r="G271" s="3">
        <f t="shared" si="0"/>
        <v>178060.8798</v>
      </c>
      <c r="H271" s="3">
        <f t="shared" si="1"/>
        <v>0.57000000000698492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v>
      </c>
      <c r="D272" s="2">
        <f>'PR-RAS'!E276</f>
        <v>380.4</v>
      </c>
      <c r="E272" s="2">
        <v>0</v>
      </c>
      <c r="F272" s="2">
        <v>0</v>
      </c>
      <c r="G272" s="3">
        <f t="shared" si="0"/>
        <v>230.5668</v>
      </c>
      <c r="H272" s="3">
        <f t="shared" si="1"/>
        <v>0.39999999999997726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33792.39</v>
      </c>
      <c r="E274" s="2">
        <v>0</v>
      </c>
      <c r="F274" s="2">
        <v>0</v>
      </c>
      <c r="G274" s="3">
        <f t="shared" si="0"/>
        <v>18450.644940000002</v>
      </c>
      <c r="H274" s="3">
        <f t="shared" si="1"/>
        <v>0.38999999999941792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33792.39</v>
      </c>
      <c r="E275" s="2">
        <v>0</v>
      </c>
      <c r="F275" s="2">
        <v>0</v>
      </c>
      <c r="G275" s="3">
        <f t="shared" ref="G275:G528" si="12">(B275/1000)*(C275*1+D275*2)</f>
        <v>18518.229719999999</v>
      </c>
      <c r="H275" s="3">
        <f t="shared" ref="H275:H528" si="13">ABS(C275-ROUND(C275,0))+ABS(D275-ROUND(D275,0))</f>
        <v>0.38999999999941792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64320.69</v>
      </c>
      <c r="D279" s="2">
        <f>'PR-RAS'!E283</f>
        <v>0</v>
      </c>
      <c r="E279" s="2">
        <v>0</v>
      </c>
      <c r="F279" s="2">
        <v>0</v>
      </c>
      <c r="G279" s="3">
        <f t="shared" si="12"/>
        <v>17881.151820000003</v>
      </c>
      <c r="H279" s="3">
        <f t="shared" si="13"/>
        <v>0.30999999999767169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64320.69</v>
      </c>
      <c r="D280" s="2">
        <f>'PR-RAS'!E284</f>
        <v>0</v>
      </c>
      <c r="E280" s="2">
        <v>0</v>
      </c>
      <c r="F280" s="2">
        <v>0</v>
      </c>
      <c r="G280" s="3">
        <f t="shared" si="12"/>
        <v>17945.472510000003</v>
      </c>
      <c r="H280" s="3">
        <f t="shared" si="13"/>
        <v>0.30999999999767169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1571191.3900000001</v>
      </c>
      <c r="D295" s="2">
        <f>'PR-RAS'!E299</f>
        <v>1749774.1</v>
      </c>
      <c r="E295" s="2">
        <v>0</v>
      </c>
      <c r="F295" s="2">
        <v>0</v>
      </c>
      <c r="G295" s="3">
        <f t="shared" si="12"/>
        <v>1490797.4394599998</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542839.49000000022</v>
      </c>
      <c r="D296" s="2">
        <f>'PR-RAS'!E300</f>
        <v>568006.06999999983</v>
      </c>
      <c r="E296" s="2">
        <v>0</v>
      </c>
      <c r="F296" s="2">
        <v>0</v>
      </c>
      <c r="G296" s="3">
        <f t="shared" si="12"/>
        <v>495261.23084999993</v>
      </c>
      <c r="H296" s="3">
        <f t="shared" si="13"/>
        <v>0.56000000005587935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6335562.0700000003</v>
      </c>
      <c r="D298" s="2">
        <f>'PR-RAS'!E302</f>
        <v>6948488.7699999996</v>
      </c>
      <c r="E298" s="2">
        <v>0</v>
      </c>
      <c r="F298" s="2">
        <v>0</v>
      </c>
      <c r="G298" s="3">
        <f t="shared" si="12"/>
        <v>6009064.2641699994</v>
      </c>
      <c r="H298" s="3">
        <f t="shared" si="13"/>
        <v>0.30000000074505806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1526124.82</v>
      </c>
      <c r="D300" s="2">
        <f>'PR-RAS'!E304</f>
        <v>1413005.9</v>
      </c>
      <c r="E300" s="2">
        <v>0</v>
      </c>
      <c r="F300" s="2">
        <v>0</v>
      </c>
      <c r="G300" s="3">
        <f t="shared" si="12"/>
        <v>1301288.84938</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1536.53</v>
      </c>
      <c r="D303" s="2">
        <f>'PR-RAS'!E308</f>
        <v>3864.08</v>
      </c>
      <c r="E303" s="2">
        <v>0</v>
      </c>
      <c r="F303" s="2">
        <v>0</v>
      </c>
      <c r="G303" s="3">
        <f t="shared" si="12"/>
        <v>2797.9363800000001</v>
      </c>
      <c r="H303" s="3">
        <f t="shared" si="13"/>
        <v>0.54999999999995453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207.05</v>
      </c>
      <c r="D304" s="2">
        <f>'PR-RAS'!E309</f>
        <v>0</v>
      </c>
      <c r="E304" s="2">
        <v>0</v>
      </c>
      <c r="F304" s="2">
        <v>0</v>
      </c>
      <c r="G304" s="3">
        <f t="shared" si="12"/>
        <v>62.736150000000002</v>
      </c>
      <c r="H304" s="3">
        <f t="shared" si="13"/>
        <v>5.0000000000011369E-2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207.05</v>
      </c>
      <c r="D305" s="2">
        <f>'PR-RAS'!E310</f>
        <v>0</v>
      </c>
      <c r="E305" s="2">
        <v>0</v>
      </c>
      <c r="F305" s="2">
        <v>0</v>
      </c>
      <c r="G305" s="3">
        <f t="shared" si="12"/>
        <v>62.943200000000004</v>
      </c>
      <c r="H305" s="3">
        <f t="shared" si="13"/>
        <v>5.0000000000011369E-2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207.05</v>
      </c>
      <c r="D306" s="2">
        <f>'PR-RAS'!E311</f>
        <v>0</v>
      </c>
      <c r="E306" s="2">
        <v>0</v>
      </c>
      <c r="F306" s="2">
        <v>0</v>
      </c>
      <c r="G306" s="3">
        <f t="shared" si="12"/>
        <v>63.15025</v>
      </c>
      <c r="H306" s="3">
        <f t="shared" si="13"/>
        <v>5.0000000000011369E-2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1329.48</v>
      </c>
      <c r="D316" s="2">
        <f>'PR-RAS'!E321</f>
        <v>3864.08</v>
      </c>
      <c r="E316" s="2">
        <v>0</v>
      </c>
      <c r="F316" s="2">
        <v>0</v>
      </c>
      <c r="G316" s="3">
        <f t="shared" si="12"/>
        <v>2853.1565999999998</v>
      </c>
      <c r="H316" s="3">
        <f t="shared" si="13"/>
        <v>0.55999999999994543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1329.48</v>
      </c>
      <c r="D317" s="2">
        <f>'PR-RAS'!E322</f>
        <v>3864.08</v>
      </c>
      <c r="E317" s="2">
        <v>0</v>
      </c>
      <c r="F317" s="2">
        <v>0</v>
      </c>
      <c r="G317" s="3">
        <f t="shared" si="12"/>
        <v>2862.2142399999998</v>
      </c>
      <c r="H317" s="3">
        <f t="shared" si="13"/>
        <v>0.55999999999994543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1329.48</v>
      </c>
      <c r="D318" s="2">
        <f>'PR-RAS'!E323</f>
        <v>3864.08</v>
      </c>
      <c r="E318" s="2">
        <v>0</v>
      </c>
      <c r="F318" s="2">
        <v>0</v>
      </c>
      <c r="G318" s="3">
        <f t="shared" si="12"/>
        <v>2871.2718799999998</v>
      </c>
      <c r="H318" s="3">
        <f t="shared" si="13"/>
        <v>0.55999999999994543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111251.15</v>
      </c>
      <c r="D355" s="2">
        <f>'PR-RAS'!E360</f>
        <v>415983.12</v>
      </c>
      <c r="E355" s="2">
        <v>0</v>
      </c>
      <c r="F355" s="2">
        <v>0</v>
      </c>
      <c r="G355" s="3">
        <f t="shared" si="12"/>
        <v>333898.95606</v>
      </c>
      <c r="H355" s="3">
        <f t="shared" si="13"/>
        <v>0.26999999998952262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77372.11</v>
      </c>
      <c r="D368" s="2">
        <f>'PR-RAS'!E373</f>
        <v>315207.33</v>
      </c>
      <c r="E368" s="2">
        <v>0</v>
      </c>
      <c r="F368" s="2">
        <v>0</v>
      </c>
      <c r="G368" s="3">
        <f t="shared" si="12"/>
        <v>259757.74458999999</v>
      </c>
      <c r="H368" s="3">
        <f t="shared" si="13"/>
        <v>0.44000000001688022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45635.11</v>
      </c>
      <c r="D369" s="2">
        <f>'PR-RAS'!E374</f>
        <v>287534.88</v>
      </c>
      <c r="E369" s="2">
        <v>0</v>
      </c>
      <c r="F369" s="2">
        <v>0</v>
      </c>
      <c r="G369" s="3">
        <f t="shared" si="12"/>
        <v>228419.39215999999</v>
      </c>
      <c r="H369" s="3">
        <f t="shared" si="13"/>
        <v>0.22999999999592546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27747.13</v>
      </c>
      <c r="D372" s="2">
        <f>'PR-RAS'!E377</f>
        <v>72170</v>
      </c>
      <c r="E372" s="2">
        <v>0</v>
      </c>
      <c r="F372" s="2">
        <v>0</v>
      </c>
      <c r="G372" s="3">
        <f t="shared" si="12"/>
        <v>63844.325230000002</v>
      </c>
      <c r="H372" s="3">
        <f t="shared" si="13"/>
        <v>0.13000000000101863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17887.98</v>
      </c>
      <c r="D373" s="2">
        <f>'PR-RAS'!E378</f>
        <v>215364.88</v>
      </c>
      <c r="E373" s="2">
        <v>0</v>
      </c>
      <c r="F373" s="2">
        <v>0</v>
      </c>
      <c r="G373" s="3">
        <f t="shared" si="12"/>
        <v>166885.79928000001</v>
      </c>
      <c r="H373" s="3">
        <f t="shared" si="13"/>
        <v>0.13999999999577994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31249.38</v>
      </c>
      <c r="D374" s="2">
        <f>'PR-RAS'!E379</f>
        <v>22141.439999999999</v>
      </c>
      <c r="E374" s="2">
        <v>0</v>
      </c>
      <c r="F374" s="2">
        <v>0</v>
      </c>
      <c r="G374" s="3">
        <f t="shared" si="12"/>
        <v>28173.532979999996</v>
      </c>
      <c r="H374" s="3">
        <f t="shared" si="13"/>
        <v>0.81999999999970896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2374.41</v>
      </c>
      <c r="E377" s="2">
        <v>0</v>
      </c>
      <c r="F377" s="2">
        <v>0</v>
      </c>
      <c r="G377" s="3">
        <f t="shared" si="12"/>
        <v>1785.5563199999999</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31249.38</v>
      </c>
      <c r="D381" s="2">
        <f>'PR-RAS'!E386</f>
        <v>19767.03</v>
      </c>
      <c r="E381" s="2">
        <v>0</v>
      </c>
      <c r="F381" s="2">
        <v>0</v>
      </c>
      <c r="G381" s="3">
        <f t="shared" si="12"/>
        <v>26897.707200000001</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487.62</v>
      </c>
      <c r="D388" s="2">
        <f>'PR-RAS'!E393</f>
        <v>2531.0100000000002</v>
      </c>
      <c r="E388" s="2">
        <v>0</v>
      </c>
      <c r="F388" s="2">
        <v>0</v>
      </c>
      <c r="G388" s="3">
        <f t="shared" si="12"/>
        <v>2147.7106800000001</v>
      </c>
      <c r="H388" s="3">
        <f t="shared" si="13"/>
        <v>0.39000000000021373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487.62</v>
      </c>
      <c r="D389" s="2">
        <f>'PR-RAS'!E394</f>
        <v>2531.0100000000002</v>
      </c>
      <c r="E389" s="2">
        <v>0</v>
      </c>
      <c r="F389" s="2">
        <v>0</v>
      </c>
      <c r="G389" s="3">
        <f t="shared" si="12"/>
        <v>2153.2603200000003</v>
      </c>
      <c r="H389" s="3">
        <f t="shared" si="13"/>
        <v>0.39000000000021373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3000</v>
      </c>
      <c r="E396" s="2">
        <v>0</v>
      </c>
      <c r="F396" s="2">
        <v>0</v>
      </c>
      <c r="G396" s="3">
        <f t="shared" si="12"/>
        <v>2370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3000</v>
      </c>
      <c r="E399" s="2">
        <v>0</v>
      </c>
      <c r="F399" s="2">
        <v>0</v>
      </c>
      <c r="G399" s="3">
        <f t="shared" si="12"/>
        <v>2388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33879.040000000001</v>
      </c>
      <c r="D407" s="2">
        <f>'PR-RAS'!E412</f>
        <v>100775.79</v>
      </c>
      <c r="E407" s="2">
        <v>0</v>
      </c>
      <c r="F407" s="2">
        <v>0</v>
      </c>
      <c r="G407" s="3">
        <f t="shared" si="12"/>
        <v>95584.831720000002</v>
      </c>
      <c r="H407" s="3">
        <f t="shared" si="13"/>
        <v>0.25000000000727596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33879.040000000001</v>
      </c>
      <c r="D408" s="2">
        <f>'PR-RAS'!E413</f>
        <v>100775.79</v>
      </c>
      <c r="E408" s="2">
        <v>0</v>
      </c>
      <c r="F408" s="2">
        <v>0</v>
      </c>
      <c r="G408" s="3">
        <f t="shared" si="12"/>
        <v>95820.262339999987</v>
      </c>
      <c r="H408" s="3">
        <f t="shared" si="13"/>
        <v>0.25000000000727596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109714.62</v>
      </c>
      <c r="D413" s="2">
        <f>'PR-RAS'!E418</f>
        <v>412119.03999999998</v>
      </c>
      <c r="E413" s="2">
        <v>0</v>
      </c>
      <c r="F413" s="2">
        <v>0</v>
      </c>
      <c r="G413" s="3">
        <f t="shared" si="12"/>
        <v>384788.51239999995</v>
      </c>
      <c r="H413" s="3">
        <f t="shared" si="13"/>
        <v>0.41999999998370185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7886299.8099999996</v>
      </c>
      <c r="D415" s="2">
        <f>'PR-RAS'!E420</f>
        <v>8004887.2599999998</v>
      </c>
      <c r="E415" s="2">
        <v>0</v>
      </c>
      <c r="F415" s="2">
        <v>0</v>
      </c>
      <c r="G415" s="3">
        <f t="shared" si="12"/>
        <v>9892974.7726199981</v>
      </c>
      <c r="H415" s="3">
        <f t="shared" si="13"/>
        <v>0.45000000018626451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19411.72</v>
      </c>
      <c r="D416" s="2">
        <f>'PR-RAS'!E421</f>
        <v>9390.7900000000009</v>
      </c>
      <c r="E416" s="2">
        <v>0</v>
      </c>
      <c r="F416" s="2">
        <v>0</v>
      </c>
      <c r="G416" s="3">
        <f t="shared" si="12"/>
        <v>15850.219500000001</v>
      </c>
      <c r="H416" s="3">
        <f t="shared" si="13"/>
        <v>0.48999999999796273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2115567.41</v>
      </c>
      <c r="D417" s="2">
        <f>'PR-RAS'!E422</f>
        <v>2321644.25</v>
      </c>
      <c r="E417" s="2">
        <v>0</v>
      </c>
      <c r="F417" s="2">
        <v>0</v>
      </c>
      <c r="G417" s="3">
        <f t="shared" si="12"/>
        <v>2811684.0585599998</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1682442.54</v>
      </c>
      <c r="D418" s="2">
        <f>'PR-RAS'!E423</f>
        <v>2165757.2200000002</v>
      </c>
      <c r="E418" s="2">
        <v>0</v>
      </c>
      <c r="F418" s="2">
        <v>0</v>
      </c>
      <c r="G418" s="3">
        <f t="shared" si="12"/>
        <v>2507820.06066</v>
      </c>
      <c r="H418" s="3">
        <f t="shared" si="13"/>
        <v>0.68000000016763806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433124.87000000011</v>
      </c>
      <c r="D419" s="2">
        <f>'PR-RAS'!E424</f>
        <v>155887.0299999998</v>
      </c>
      <c r="E419" s="2">
        <v>0</v>
      </c>
      <c r="F419" s="2">
        <v>0</v>
      </c>
      <c r="G419" s="3">
        <f t="shared" si="12"/>
        <v>311367.75273999985</v>
      </c>
      <c r="H419" s="3">
        <f t="shared" si="13"/>
        <v>0.15999999968335032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1550737.7399999993</v>
      </c>
      <c r="D422" s="2">
        <f>'PR-RAS'!E427</f>
        <v>1056398.4900000002</v>
      </c>
      <c r="E422" s="2">
        <v>0</v>
      </c>
      <c r="F422" s="2">
        <v>0</v>
      </c>
      <c r="G422" s="3">
        <f t="shared" si="12"/>
        <v>1542348.1171199998</v>
      </c>
      <c r="H422" s="3">
        <f t="shared" si="13"/>
        <v>0.75000000093132257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1545536.54</v>
      </c>
      <c r="D423" s="2">
        <f>'PR-RAS'!E428</f>
        <v>1422396.69</v>
      </c>
      <c r="E423" s="2">
        <v>0</v>
      </c>
      <c r="F423" s="2">
        <v>0</v>
      </c>
      <c r="G423" s="3">
        <f t="shared" si="12"/>
        <v>1852719.22624</v>
      </c>
      <c r="H423" s="3">
        <f t="shared" si="13"/>
        <v>0.77000000001862645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100000</v>
      </c>
      <c r="D424" s="2">
        <f>'PR-RAS'!E430</f>
        <v>0</v>
      </c>
      <c r="E424" s="2">
        <v>0</v>
      </c>
      <c r="F424" s="2">
        <v>0</v>
      </c>
      <c r="G424" s="3">
        <f t="shared" si="12"/>
        <v>42300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100000</v>
      </c>
      <c r="D485" s="2">
        <f>'PR-RAS'!E491</f>
        <v>0</v>
      </c>
      <c r="E485" s="2">
        <v>0</v>
      </c>
      <c r="F485" s="2">
        <v>0</v>
      </c>
      <c r="G485" s="3">
        <f t="shared" si="12"/>
        <v>48400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100000</v>
      </c>
      <c r="D503" s="2">
        <f>'PR-RAS'!E509</f>
        <v>0</v>
      </c>
      <c r="E503" s="2">
        <v>0</v>
      </c>
      <c r="F503" s="2">
        <v>0</v>
      </c>
      <c r="G503" s="3">
        <f t="shared" si="12"/>
        <v>50200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100000</v>
      </c>
      <c r="D504" s="2">
        <f>'PR-RAS'!E510</f>
        <v>0</v>
      </c>
      <c r="E504" s="2">
        <v>0</v>
      </c>
      <c r="F504" s="2">
        <v>0</v>
      </c>
      <c r="G504" s="3">
        <f t="shared" si="12"/>
        <v>50300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147584.16999999998</v>
      </c>
      <c r="E529" s="2">
        <v>0</v>
      </c>
      <c r="F529" s="2">
        <v>0</v>
      </c>
      <c r="G529" s="3">
        <f t="shared" ref="G529:G836" si="14">(B529/1000)*(C529*1+D529*2)</f>
        <v>155848.88352</v>
      </c>
      <c r="H529" s="3">
        <f t="shared" ref="H529:H836" si="15">ABS(C529-ROUND(C529,0))+ABS(D529-ROUND(D529,0))</f>
        <v>0.16999999998370185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147584.16999999998</v>
      </c>
      <c r="E591" s="2">
        <v>0</v>
      </c>
      <c r="F591" s="2">
        <v>0</v>
      </c>
      <c r="G591" s="3">
        <f t="shared" si="14"/>
        <v>174149.32059999998</v>
      </c>
      <c r="H591" s="3">
        <f t="shared" si="15"/>
        <v>0.16999999998370185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117584.17</v>
      </c>
      <c r="E603" s="2">
        <v>0</v>
      </c>
      <c r="F603" s="2">
        <v>0</v>
      </c>
      <c r="G603" s="3">
        <f t="shared" si="14"/>
        <v>141571.34067999999</v>
      </c>
      <c r="H603" s="3">
        <f t="shared" si="15"/>
        <v>0.16999999999825377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117584.17</v>
      </c>
      <c r="E604" s="2">
        <v>0</v>
      </c>
      <c r="F604" s="2">
        <v>0</v>
      </c>
      <c r="G604" s="3">
        <f t="shared" si="14"/>
        <v>141806.50902</v>
      </c>
      <c r="H604" s="3">
        <f t="shared" si="15"/>
        <v>0.16999999999825377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30000</v>
      </c>
      <c r="E610" s="2">
        <v>0</v>
      </c>
      <c r="F610" s="2">
        <v>0</v>
      </c>
      <c r="G610" s="3">
        <f t="shared" si="14"/>
        <v>36540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30000</v>
      </c>
      <c r="E611" s="2">
        <v>0</v>
      </c>
      <c r="F611" s="2">
        <v>0</v>
      </c>
      <c r="G611" s="3">
        <f t="shared" si="14"/>
        <v>36600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100000</v>
      </c>
      <c r="D633" s="2">
        <f>'PR-RAS'!E639</f>
        <v>0</v>
      </c>
      <c r="E633" s="2">
        <v>0</v>
      </c>
      <c r="F633" s="2">
        <v>0</v>
      </c>
      <c r="G633" s="3">
        <f t="shared" si="14"/>
        <v>63200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147584.16999999998</v>
      </c>
      <c r="E634" s="2">
        <v>0</v>
      </c>
      <c r="F634" s="2">
        <v>0</v>
      </c>
      <c r="G634" s="3">
        <f t="shared" si="14"/>
        <v>186841.55922</v>
      </c>
      <c r="H634" s="3">
        <f t="shared" si="15"/>
        <v>0.16999999998370185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239398.03</v>
      </c>
      <c r="D635" s="2">
        <f>'PR-RAS'!E641</f>
        <v>374834.33</v>
      </c>
      <c r="E635" s="2">
        <v>0</v>
      </c>
      <c r="F635" s="2">
        <v>0</v>
      </c>
      <c r="G635" s="3">
        <f t="shared" si="14"/>
        <v>627068.28146000009</v>
      </c>
      <c r="H635" s="3">
        <f t="shared" si="15"/>
        <v>0.36000000001513399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2215567.41</v>
      </c>
      <c r="D637" s="2">
        <f>'PR-RAS'!E643</f>
        <v>2321644.25</v>
      </c>
      <c r="E637" s="2">
        <v>0</v>
      </c>
      <c r="F637" s="2">
        <v>0</v>
      </c>
      <c r="G637" s="3">
        <f t="shared" si="14"/>
        <v>4362232.3587600002</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1682442.54</v>
      </c>
      <c r="D638" s="2">
        <f>'PR-RAS'!E644</f>
        <v>2313341.39</v>
      </c>
      <c r="E638" s="2">
        <v>0</v>
      </c>
      <c r="F638" s="2">
        <v>0</v>
      </c>
      <c r="G638" s="3">
        <f t="shared" si="14"/>
        <v>4018912.8288400001</v>
      </c>
      <c r="H638" s="3">
        <f t="shared" si="15"/>
        <v>0.85000000009313226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533124.87000000011</v>
      </c>
      <c r="D639" s="2">
        <f>'PR-RAS'!E645</f>
        <v>8302.8599999998696</v>
      </c>
      <c r="E639" s="2">
        <v>0</v>
      </c>
      <c r="F639" s="2">
        <v>0</v>
      </c>
      <c r="G639" s="3">
        <f t="shared" si="14"/>
        <v>350728.11641999992</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1311339.7099999993</v>
      </c>
      <c r="D642" s="2">
        <f>'PR-RAS'!E648</f>
        <v>681564.16000000015</v>
      </c>
      <c r="E642" s="2">
        <v>0</v>
      </c>
      <c r="F642" s="2">
        <v>0</v>
      </c>
      <c r="G642" s="3">
        <f t="shared" si="14"/>
        <v>1714334.0072299996</v>
      </c>
      <c r="H642" s="3">
        <f t="shared" si="15"/>
        <v>0.45000000088475645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778214.83999999915</v>
      </c>
      <c r="D644" s="2">
        <f>'PR-RAS'!E650</f>
        <v>673261.30000000028</v>
      </c>
      <c r="E644" s="2">
        <v>0</v>
      </c>
      <c r="F644" s="2">
        <v>0</v>
      </c>
      <c r="G644" s="3">
        <f t="shared" si="14"/>
        <v>1366206.1739199997</v>
      </c>
      <c r="H644" s="3">
        <f t="shared" si="15"/>
        <v>0.46000000112690032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10421.5</v>
      </c>
      <c r="D646" s="2">
        <f>'PR-RAS'!E653</f>
        <v>123385.63</v>
      </c>
      <c r="E646" s="2">
        <v>0</v>
      </c>
      <c r="F646" s="2">
        <v>0</v>
      </c>
      <c r="G646" s="3">
        <f t="shared" si="14"/>
        <v>165889.3302</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2315364.6800000002</v>
      </c>
      <c r="D647" s="2">
        <f>'PR-RAS'!E654</f>
        <v>2480913.85</v>
      </c>
      <c r="E647" s="2">
        <v>0</v>
      </c>
      <c r="F647" s="2">
        <v>0</v>
      </c>
      <c r="G647" s="3">
        <f t="shared" si="14"/>
        <v>4701066.2774800006</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2314923.98</v>
      </c>
      <c r="D648" s="2">
        <f>'PR-RAS'!E655</f>
        <v>2570914.16</v>
      </c>
      <c r="E648" s="2">
        <v>0</v>
      </c>
      <c r="F648" s="2">
        <v>0</v>
      </c>
      <c r="G648" s="3">
        <f t="shared" si="14"/>
        <v>4824518.7381000007</v>
      </c>
      <c r="H648" s="3">
        <f t="shared" si="15"/>
        <v>0.18000000016763806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10862.200000000186</v>
      </c>
      <c r="D649" s="2">
        <f>'PR-RAS'!E656</f>
        <v>33385.319999999832</v>
      </c>
      <c r="E649" s="2">
        <v>0</v>
      </c>
      <c r="F649" s="2">
        <v>0</v>
      </c>
      <c r="G649" s="3">
        <f t="shared" si="14"/>
        <v>50306.080319999906</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40</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40</v>
      </c>
      <c r="E652" s="2">
        <v>0</v>
      </c>
      <c r="F652" s="2">
        <v>0</v>
      </c>
      <c r="G652" s="3">
        <f t="shared" si="14"/>
        <v>57.288000000000004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958055.57</v>
      </c>
      <c r="D662" s="2">
        <f>'PR-RAS'!E669</f>
        <v>275446.08</v>
      </c>
      <c r="E662" s="2">
        <v>0</v>
      </c>
      <c r="F662" s="2">
        <v>0</v>
      </c>
      <c r="G662" s="3">
        <f t="shared" si="14"/>
        <v>997414.44952999998</v>
      </c>
      <c r="H662" s="3">
        <f t="shared" si="15"/>
        <v>0.51000000006752089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18134.16</v>
      </c>
      <c r="E663" s="2">
        <v>0</v>
      </c>
      <c r="F663" s="2">
        <v>0</v>
      </c>
      <c r="G663" s="3">
        <f t="shared" si="14"/>
        <v>24009.627840000001</v>
      </c>
      <c r="H663" s="3">
        <f t="shared" si="15"/>
        <v>0.15999999999985448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7050.25</v>
      </c>
      <c r="E664" s="2">
        <v>0</v>
      </c>
      <c r="F664" s="2">
        <v>0</v>
      </c>
      <c r="G664" s="3">
        <f t="shared" si="14"/>
        <v>9348.6315000000013</v>
      </c>
      <c r="H664" s="3">
        <f t="shared" si="15"/>
        <v>0.25</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446.23</v>
      </c>
      <c r="D666" s="2">
        <f>'PR-RAS'!E673</f>
        <v>300000</v>
      </c>
      <c r="E666" s="2">
        <v>0</v>
      </c>
      <c r="F666" s="2">
        <v>0</v>
      </c>
      <c r="G666" s="3">
        <f t="shared" si="14"/>
        <v>399296.74294999999</v>
      </c>
      <c r="H666" s="3">
        <f t="shared" si="15"/>
        <v>0.23000000000001819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5990.54</v>
      </c>
      <c r="D670" s="2">
        <f>'PR-RAS'!E677</f>
        <v>13809.45</v>
      </c>
      <c r="E670" s="2">
        <v>0</v>
      </c>
      <c r="F670" s="2">
        <v>0</v>
      </c>
      <c r="G670" s="3">
        <f t="shared" si="14"/>
        <v>22484.715360000002</v>
      </c>
      <c r="H670" s="3">
        <f t="shared" si="15"/>
        <v>0.91000000000076398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252450</v>
      </c>
      <c r="D695" s="2">
        <f>'PR-RAS'!E702</f>
        <v>118075.46</v>
      </c>
      <c r="E695" s="2">
        <v>0</v>
      </c>
      <c r="F695" s="2">
        <v>0</v>
      </c>
      <c r="G695" s="3">
        <f t="shared" si="14"/>
        <v>339089.03847999999</v>
      </c>
      <c r="H695" s="3">
        <f t="shared" si="15"/>
        <v>0.46000000000640284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35461.050000000003</v>
      </c>
      <c r="D775" s="2">
        <f>'PR-RAS'!E782</f>
        <v>17943.72</v>
      </c>
      <c r="E775" s="2">
        <v>0</v>
      </c>
      <c r="F775" s="2">
        <v>0</v>
      </c>
      <c r="G775" s="3">
        <f t="shared" si="14"/>
        <v>55223.731260000008</v>
      </c>
      <c r="H775" s="3">
        <f t="shared" si="15"/>
        <v>0.33000000000174623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40551.019999999997</v>
      </c>
      <c r="D836" s="2">
        <f>'PR-RAS'!E843</f>
        <v>47957.71</v>
      </c>
      <c r="E836" s="2">
        <v>0</v>
      </c>
      <c r="F836" s="2">
        <v>0</v>
      </c>
      <c r="G836" s="3">
        <f t="shared" si="14"/>
        <v>113949.4774</v>
      </c>
      <c r="H836" s="3">
        <f t="shared" si="15"/>
        <v>0.30999999999767169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15820.56</v>
      </c>
      <c r="D839" s="2">
        <f>'PR-RAS'!E846</f>
        <v>10829.34</v>
      </c>
      <c r="E839" s="2">
        <v>0</v>
      </c>
      <c r="F839" s="2">
        <v>0</v>
      </c>
      <c r="G839" s="3">
        <f t="shared" si="34"/>
        <v>31407.603119999996</v>
      </c>
      <c r="H839" s="3">
        <f t="shared" si="35"/>
        <v>0.78000000000065484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33708.550000000003</v>
      </c>
      <c r="D841" s="2">
        <f>'PR-RAS'!E848</f>
        <v>0</v>
      </c>
      <c r="E841" s="2">
        <v>0</v>
      </c>
      <c r="F841" s="2">
        <v>0</v>
      </c>
      <c r="G841" s="3">
        <f t="shared" si="34"/>
        <v>28315.182000000001</v>
      </c>
      <c r="H841" s="3">
        <f t="shared" si="35"/>
        <v>0.44999999999708962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1060.48</v>
      </c>
      <c r="E846" s="2">
        <v>0</v>
      </c>
      <c r="F846" s="2">
        <v>0</v>
      </c>
      <c r="G846" s="3">
        <f t="shared" si="34"/>
        <v>1792.2112</v>
      </c>
      <c r="H846" s="3">
        <f t="shared" si="35"/>
        <v>0.48000000000001819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1294.3</v>
      </c>
      <c r="D847" s="2">
        <f>'PR-RAS'!E854</f>
        <v>1109.02</v>
      </c>
      <c r="E847" s="2">
        <v>0</v>
      </c>
      <c r="F847" s="2">
        <v>0</v>
      </c>
      <c r="G847" s="3">
        <f t="shared" si="34"/>
        <v>2971.4396400000001</v>
      </c>
      <c r="H847" s="3">
        <f t="shared" si="35"/>
        <v>0.31999999999993634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30390.06</v>
      </c>
      <c r="D848" s="2">
        <f>'PR-RAS'!E855</f>
        <v>58068.89</v>
      </c>
      <c r="E848" s="2">
        <v>0</v>
      </c>
      <c r="F848" s="2">
        <v>0</v>
      </c>
      <c r="G848" s="3">
        <f t="shared" si="34"/>
        <v>124109.08047999999</v>
      </c>
      <c r="H848" s="3">
        <f t="shared" si="35"/>
        <v>0.17000000000189175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1233311.5</v>
      </c>
      <c r="D1582" s="7"/>
      <c r="E1582" s="7">
        <v>0</v>
      </c>
      <c r="F1582" s="7">
        <v>0</v>
      </c>
      <c r="G1582" s="8">
        <f t="shared" ref="G1582:G1686" si="70">B1582/1000*C1582</f>
        <v>1233.3115</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1965882.4999999998</v>
      </c>
      <c r="D1583" s="2">
        <v>0</v>
      </c>
      <c r="E1583" s="2">
        <v>0</v>
      </c>
      <c r="F1583" s="2">
        <v>0</v>
      </c>
      <c r="G1583" s="3">
        <f t="shared" si="70"/>
        <v>3931.7649999999994</v>
      </c>
      <c r="H1583" s="3">
        <f t="shared" si="71"/>
        <v>0.50000000023283064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1485337.5599999998</v>
      </c>
      <c r="D1585" s="2">
        <v>0</v>
      </c>
      <c r="E1585" s="2">
        <v>0</v>
      </c>
      <c r="F1585" s="2">
        <v>0</v>
      </c>
      <c r="G1585" s="3">
        <f t="shared" si="70"/>
        <v>5941.3502399999998</v>
      </c>
      <c r="H1585" s="3">
        <f t="shared" si="71"/>
        <v>0.44000000017695129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394631.65</v>
      </c>
      <c r="D1586" s="2">
        <v>0</v>
      </c>
      <c r="E1586" s="2">
        <v>0</v>
      </c>
      <c r="F1586" s="2">
        <v>0</v>
      </c>
      <c r="G1586" s="3">
        <f t="shared" si="70"/>
        <v>1973.1582500000002</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604946.47</v>
      </c>
      <c r="D1587" s="2">
        <v>0</v>
      </c>
      <c r="E1587" s="2">
        <v>0</v>
      </c>
      <c r="F1587" s="2">
        <v>0</v>
      </c>
      <c r="G1587" s="3">
        <f t="shared" si="70"/>
        <v>3629.6788200000001</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2522.4</v>
      </c>
      <c r="D1588" s="2">
        <v>0</v>
      </c>
      <c r="E1588" s="2">
        <v>0</v>
      </c>
      <c r="F1588" s="2">
        <v>0</v>
      </c>
      <c r="G1588" s="3">
        <f t="shared" si="70"/>
        <v>17.6568</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17683.349999999999</v>
      </c>
      <c r="D1589" s="2">
        <v>0</v>
      </c>
      <c r="E1589" s="2">
        <v>0</v>
      </c>
      <c r="F1589" s="2">
        <v>0</v>
      </c>
      <c r="G1589" s="3">
        <f t="shared" si="70"/>
        <v>141.46679999999998</v>
      </c>
      <c r="H1589" s="3">
        <f t="shared" si="71"/>
        <v>0.34999999999854481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49590.29</v>
      </c>
      <c r="D1590" s="2">
        <v>0</v>
      </c>
      <c r="E1590" s="2">
        <v>0</v>
      </c>
      <c r="F1590" s="2">
        <v>0</v>
      </c>
      <c r="G1590" s="3">
        <f>B1590/1000*C1590</f>
        <v>446.31260999999995</v>
      </c>
      <c r="H1590" s="3">
        <f>ABS(C1590-ROUND(C1590,0))</f>
        <v>0.29000000000087311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118892.72</v>
      </c>
      <c r="D1591" s="2">
        <v>0</v>
      </c>
      <c r="E1591" s="2">
        <v>0</v>
      </c>
      <c r="F1591" s="2">
        <v>0</v>
      </c>
      <c r="G1591" s="3">
        <f t="shared" si="70"/>
        <v>1188.9272000000001</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254070.68</v>
      </c>
      <c r="D1592" s="2">
        <v>0</v>
      </c>
      <c r="E1592" s="2">
        <v>0</v>
      </c>
      <c r="F1592" s="2">
        <v>0</v>
      </c>
      <c r="G1592" s="3">
        <f t="shared" si="70"/>
        <v>2794.7774799999997</v>
      </c>
      <c r="H1592" s="3">
        <f t="shared" si="71"/>
        <v>0.32000000000698492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43000</v>
      </c>
      <c r="D1593" s="2">
        <v>0</v>
      </c>
      <c r="E1593" s="2">
        <v>0</v>
      </c>
      <c r="F1593" s="2">
        <v>0</v>
      </c>
      <c r="G1593" s="3">
        <f t="shared" si="70"/>
        <v>516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415983.12</v>
      </c>
      <c r="D1594" s="2">
        <v>0</v>
      </c>
      <c r="E1594" s="2">
        <v>0</v>
      </c>
      <c r="F1594" s="2">
        <v>0</v>
      </c>
      <c r="G1594" s="3">
        <f t="shared" si="70"/>
        <v>5407.7805599999992</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64561.82</v>
      </c>
      <c r="D1601" s="2">
        <v>0</v>
      </c>
      <c r="E1601" s="2">
        <v>0</v>
      </c>
      <c r="F1601" s="2">
        <v>0</v>
      </c>
      <c r="G1601" s="3">
        <f>B1601/1000*C1601</f>
        <v>1291.2364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2222655.0299999998</v>
      </c>
      <c r="D1602" s="2">
        <v>0</v>
      </c>
      <c r="E1602" s="2">
        <v>0</v>
      </c>
      <c r="F1602" s="2">
        <v>0</v>
      </c>
      <c r="G1602" s="3">
        <f t="shared" si="70"/>
        <v>46675.75563</v>
      </c>
      <c r="H1602" s="3">
        <f t="shared" si="71"/>
        <v>2.9999999795109034E-2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1700350.9399999997</v>
      </c>
      <c r="D1604" s="2">
        <v>0</v>
      </c>
      <c r="E1604" s="2">
        <v>0</v>
      </c>
      <c r="F1604" s="2">
        <v>0</v>
      </c>
      <c r="G1604" s="3">
        <f t="shared" si="70"/>
        <v>39108.071619999995</v>
      </c>
      <c r="H1604" s="3">
        <f t="shared" si="71"/>
        <v>6.0000000288709998E-2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401943.13</v>
      </c>
      <c r="D1605" s="2">
        <v>0</v>
      </c>
      <c r="E1605" s="2">
        <v>0</v>
      </c>
      <c r="F1605" s="2">
        <v>0</v>
      </c>
      <c r="G1605" s="3">
        <f t="shared" si="70"/>
        <v>9646.6351200000008</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605761.68999999994</v>
      </c>
      <c r="D1606" s="2">
        <v>0</v>
      </c>
      <c r="E1606" s="2">
        <v>0</v>
      </c>
      <c r="F1606" s="2">
        <v>0</v>
      </c>
      <c r="G1606" s="3">
        <f t="shared" si="70"/>
        <v>15144.042249999999</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7568.34</v>
      </c>
      <c r="D1607" s="2">
        <v>0</v>
      </c>
      <c r="E1607" s="2">
        <v>0</v>
      </c>
      <c r="F1607" s="2">
        <v>0</v>
      </c>
      <c r="G1607" s="3">
        <f t="shared" si="70"/>
        <v>196.77683999999999</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17683.349999999999</v>
      </c>
      <c r="D1608" s="2">
        <v>0</v>
      </c>
      <c r="E1608" s="2">
        <v>0</v>
      </c>
      <c r="F1608" s="2">
        <v>0</v>
      </c>
      <c r="G1608" s="3">
        <f t="shared" si="70"/>
        <v>477.45044999999993</v>
      </c>
      <c r="H1608" s="3">
        <f t="shared" si="71"/>
        <v>0.34999999999854481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49590.29</v>
      </c>
      <c r="D1609" s="2">
        <v>0</v>
      </c>
      <c r="E1609" s="2">
        <v>0</v>
      </c>
      <c r="F1609" s="2">
        <v>0</v>
      </c>
      <c r="G1609" s="3">
        <f>B1609/1000*C1609</f>
        <v>1388.5281199999999</v>
      </c>
      <c r="H1609" s="3">
        <f>ABS(C1609-ROUND(C1609,0))</f>
        <v>0.29000000000087311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89724.95</v>
      </c>
      <c r="D1610" s="2">
        <v>0</v>
      </c>
      <c r="E1610" s="2">
        <v>0</v>
      </c>
      <c r="F1610" s="2">
        <v>0</v>
      </c>
      <c r="G1610" s="3">
        <f t="shared" si="70"/>
        <v>2602.0235499999999</v>
      </c>
      <c r="H1610" s="3">
        <f t="shared" si="71"/>
        <v>5.0000000002910383E-2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223491.19</v>
      </c>
      <c r="D1611" s="2">
        <v>0</v>
      </c>
      <c r="E1611" s="2">
        <v>0</v>
      </c>
      <c r="F1611" s="2">
        <v>0</v>
      </c>
      <c r="G1611" s="3">
        <f t="shared" si="70"/>
        <v>6704.7357000000002</v>
      </c>
      <c r="H1611" s="3">
        <f t="shared" si="71"/>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304588</v>
      </c>
      <c r="D1612" s="2">
        <v>0</v>
      </c>
      <c r="E1612" s="2">
        <v>0</v>
      </c>
      <c r="F1612" s="2">
        <v>0</v>
      </c>
      <c r="G1612" s="3">
        <f t="shared" si="70"/>
        <v>9442.2279999999992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233796.08</v>
      </c>
      <c r="D1613" s="2">
        <v>0</v>
      </c>
      <c r="E1613" s="2">
        <v>0</v>
      </c>
      <c r="F1613" s="2">
        <v>0</v>
      </c>
      <c r="G1613" s="3">
        <f t="shared" si="70"/>
        <v>7481.4745599999997</v>
      </c>
      <c r="H1613" s="3">
        <f t="shared" si="71"/>
        <v>7.9999999987194315E-2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288508.01</v>
      </c>
      <c r="D1614" s="2">
        <v>0</v>
      </c>
      <c r="E1614" s="2">
        <v>0</v>
      </c>
      <c r="F1614" s="2">
        <v>0</v>
      </c>
      <c r="G1614" s="3">
        <f t="shared" si="70"/>
        <v>9520.76433</v>
      </c>
      <c r="H1614" s="3">
        <f t="shared" si="71"/>
        <v>1.0000000009313226E-2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288508.01</v>
      </c>
      <c r="D1618" s="2">
        <v>0</v>
      </c>
      <c r="E1618" s="2">
        <v>0</v>
      </c>
      <c r="F1618" s="2">
        <v>0</v>
      </c>
      <c r="G1618" s="3">
        <f t="shared" si="70"/>
        <v>10674.79637</v>
      </c>
      <c r="H1618" s="3">
        <f t="shared" si="71"/>
        <v>1.0000000009313226E-2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976538.9700000002</v>
      </c>
      <c r="D1621" s="2">
        <v>0</v>
      </c>
      <c r="E1621" s="2">
        <v>0</v>
      </c>
      <c r="F1621" s="2">
        <v>0</v>
      </c>
      <c r="G1621" s="3">
        <f t="shared" si="70"/>
        <v>39061.558800000006</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793122.12</v>
      </c>
      <c r="D1622" s="2">
        <v>0</v>
      </c>
      <c r="E1622" s="2">
        <v>0</v>
      </c>
      <c r="F1622" s="2">
        <v>0</v>
      </c>
      <c r="G1622" s="3">
        <f t="shared" si="70"/>
        <v>32518.00692</v>
      </c>
      <c r="H1622" s="3">
        <f t="shared" si="71"/>
        <v>0.11999999999534339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379540.44</v>
      </c>
      <c r="D1628" s="2">
        <v>0</v>
      </c>
      <c r="E1628" s="2">
        <v>0</v>
      </c>
      <c r="F1628" s="2">
        <v>0</v>
      </c>
      <c r="G1628" s="3">
        <f t="shared" si="70"/>
        <v>17838.400679999999</v>
      </c>
      <c r="H1628" s="3">
        <f t="shared" si="71"/>
        <v>0.44000000000232831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15320.84</v>
      </c>
      <c r="D1629" s="2">
        <v>0</v>
      </c>
      <c r="E1629" s="2">
        <v>0</v>
      </c>
      <c r="F1629" s="2">
        <v>0</v>
      </c>
      <c r="G1629" s="3">
        <f t="shared" si="70"/>
        <v>735.40032000000008</v>
      </c>
      <c r="H1629" s="3">
        <f t="shared" si="71"/>
        <v>0.15999999999985448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9578.42</v>
      </c>
      <c r="D1630" s="2">
        <v>0</v>
      </c>
      <c r="E1630" s="2">
        <v>0</v>
      </c>
      <c r="F1630" s="2">
        <v>0</v>
      </c>
      <c r="G1630" s="3">
        <f t="shared" si="70"/>
        <v>469.34258</v>
      </c>
      <c r="H1630" s="3">
        <f t="shared" si="71"/>
        <v>0.42000000000007276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5742.42</v>
      </c>
      <c r="D1631" s="2">
        <v>0</v>
      </c>
      <c r="E1631" s="2">
        <v>0</v>
      </c>
      <c r="F1631" s="2">
        <v>0</v>
      </c>
      <c r="G1631" s="3">
        <f t="shared" si="70"/>
        <v>287.12100000000004</v>
      </c>
      <c r="H1631" s="3">
        <f t="shared" si="71"/>
        <v>0.42000000000007276</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293891.07999999996</v>
      </c>
      <c r="D1634" s="2">
        <v>0</v>
      </c>
      <c r="E1634" s="2">
        <v>0</v>
      </c>
      <c r="F1634" s="2">
        <v>0</v>
      </c>
      <c r="G1634" s="3">
        <f t="shared" si="70"/>
        <v>15576.227239999997</v>
      </c>
      <c r="H1634" s="3">
        <f t="shared" si="71"/>
        <v>7.9999999958090484E-2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131687.22</v>
      </c>
      <c r="D1635" s="2">
        <v>0</v>
      </c>
      <c r="E1635" s="2">
        <v>0</v>
      </c>
      <c r="F1635" s="2">
        <v>0</v>
      </c>
      <c r="G1635" s="3">
        <f t="shared" si="70"/>
        <v>7111.10988</v>
      </c>
      <c r="H1635" s="3">
        <f t="shared" si="71"/>
        <v>0.22000000000116415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59855.199999999997</v>
      </c>
      <c r="D1636" s="2">
        <v>0</v>
      </c>
      <c r="E1636" s="2">
        <v>0</v>
      </c>
      <c r="F1636" s="2">
        <v>0</v>
      </c>
      <c r="G1636" s="3">
        <f t="shared" si="70"/>
        <v>3292.0360000000001</v>
      </c>
      <c r="H1636" s="3">
        <f t="shared" si="71"/>
        <v>0.19999999999708962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102348.66</v>
      </c>
      <c r="D1637" s="2">
        <v>0</v>
      </c>
      <c r="E1637" s="2">
        <v>0</v>
      </c>
      <c r="F1637" s="2">
        <v>0</v>
      </c>
      <c r="G1637" s="3">
        <f t="shared" si="70"/>
        <v>5731.5249600000006</v>
      </c>
      <c r="H1637" s="3">
        <f t="shared" si="71"/>
        <v>0.33999999999650754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t="str">
        <f>OBVEZE!D61</f>
        <v xml:space="preserve"> </v>
      </c>
      <c r="D1638" s="2">
        <v>0</v>
      </c>
      <c r="E1638" s="2">
        <v>0</v>
      </c>
      <c r="F1638" s="2">
        <v>0</v>
      </c>
      <c r="G1638" s="3" t="e">
        <f t="shared" si="70"/>
        <v>#VALUE!</v>
      </c>
      <c r="H1638" s="3" t="e">
        <f t="shared" si="71"/>
        <v>#VALUE!</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15628.27</v>
      </c>
      <c r="D1639" s="2">
        <v>0</v>
      </c>
      <c r="E1639" s="2">
        <v>0</v>
      </c>
      <c r="F1639" s="2">
        <v>0</v>
      </c>
      <c r="G1639" s="3">
        <f t="shared" si="70"/>
        <v>906.43966000000012</v>
      </c>
      <c r="H1639" s="3">
        <f t="shared" si="71"/>
        <v>0.27000000000043656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858.37</v>
      </c>
      <c r="D1640" s="2">
        <v>0</v>
      </c>
      <c r="E1640" s="2">
        <v>0</v>
      </c>
      <c r="F1640" s="2">
        <v>0</v>
      </c>
      <c r="G1640" s="3">
        <f t="shared" si="70"/>
        <v>50.643829999999994</v>
      </c>
      <c r="H1640" s="3">
        <f t="shared" si="71"/>
        <v>0.37000000000000455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665.28</v>
      </c>
      <c r="D1641" s="2">
        <v>0</v>
      </c>
      <c r="E1641" s="2">
        <v>0</v>
      </c>
      <c r="F1641" s="2">
        <v>0</v>
      </c>
      <c r="G1641" s="3">
        <f t="shared" si="70"/>
        <v>39.916799999999995</v>
      </c>
      <c r="H1641" s="3">
        <f t="shared" si="71"/>
        <v>0.27999999999997272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1703.74</v>
      </c>
      <c r="D1642" s="2">
        <v>0</v>
      </c>
      <c r="E1642" s="2">
        <v>0</v>
      </c>
      <c r="F1642" s="2">
        <v>0</v>
      </c>
      <c r="G1642" s="3">
        <f t="shared" si="70"/>
        <v>103.92814</v>
      </c>
      <c r="H1642" s="3">
        <f t="shared" si="71"/>
        <v>0.25999999999999091</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12400.88</v>
      </c>
      <c r="D1643" s="2">
        <v>0</v>
      </c>
      <c r="E1643" s="2">
        <v>0</v>
      </c>
      <c r="F1643" s="2">
        <v>0</v>
      </c>
      <c r="G1643" s="3">
        <f t="shared" si="70"/>
        <v>768.85455999999999</v>
      </c>
      <c r="H1643" s="3">
        <f t="shared" si="71"/>
        <v>0.12000000000080036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49058.76</v>
      </c>
      <c r="D1654" s="2">
        <v>0</v>
      </c>
      <c r="E1654" s="2">
        <v>0</v>
      </c>
      <c r="F1654" s="2">
        <v>0</v>
      </c>
      <c r="G1654" s="3">
        <f t="shared" si="70"/>
        <v>3581.2894799999999</v>
      </c>
      <c r="H1654" s="3">
        <f t="shared" si="71"/>
        <v>0.23999999999796273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6693.19</v>
      </c>
      <c r="D1655" s="2">
        <v>0</v>
      </c>
      <c r="E1655" s="2">
        <v>0</v>
      </c>
      <c r="F1655" s="2">
        <v>0</v>
      </c>
      <c r="G1655" s="3">
        <f t="shared" si="70"/>
        <v>495.29605999999995</v>
      </c>
      <c r="H1655" s="3">
        <f t="shared" si="71"/>
        <v>0.18999999999959982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710.97</v>
      </c>
      <c r="D1656" s="2">
        <v>0</v>
      </c>
      <c r="E1656" s="2">
        <v>0</v>
      </c>
      <c r="F1656" s="2">
        <v>0</v>
      </c>
      <c r="G1656" s="3">
        <f t="shared" si="70"/>
        <v>53.322749999999999</v>
      </c>
      <c r="H1656" s="3">
        <f t="shared" si="71"/>
        <v>2.9999999999972715E-2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21331.08</v>
      </c>
      <c r="D1657" s="2">
        <v>0</v>
      </c>
      <c r="E1657" s="2">
        <v>0</v>
      </c>
      <c r="F1657" s="2">
        <v>0</v>
      </c>
      <c r="G1657" s="3">
        <f t="shared" si="70"/>
        <v>1621.1620800000001</v>
      </c>
      <c r="H1657" s="3">
        <f t="shared" si="71"/>
        <v>8.000000000174623E-2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20323.52</v>
      </c>
      <c r="D1658" s="2">
        <v>0</v>
      </c>
      <c r="E1658" s="2">
        <v>0</v>
      </c>
      <c r="F1658" s="2">
        <v>0</v>
      </c>
      <c r="G1658" s="3">
        <f t="shared" si="70"/>
        <v>1564.91104</v>
      </c>
      <c r="H1658" s="3">
        <f t="shared" si="71"/>
        <v>0.47999999999956344</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5641.49</v>
      </c>
      <c r="D1659" s="2">
        <v>0</v>
      </c>
      <c r="E1659" s="2">
        <v>0</v>
      </c>
      <c r="F1659" s="2">
        <v>0</v>
      </c>
      <c r="G1659" s="3">
        <f t="shared" si="70"/>
        <v>440.03621999999996</v>
      </c>
      <c r="H1659" s="3">
        <f t="shared" si="71"/>
        <v>0.48999999999978172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1605.06</v>
      </c>
      <c r="D1660" s="2">
        <v>0</v>
      </c>
      <c r="E1660" s="2">
        <v>0</v>
      </c>
      <c r="F1660" s="2">
        <v>0</v>
      </c>
      <c r="G1660" s="3">
        <f t="shared" si="70"/>
        <v>126.79974</v>
      </c>
      <c r="H1660" s="3">
        <f t="shared" si="71"/>
        <v>5.999999999994543E-2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4036.43</v>
      </c>
      <c r="D1661" s="2">
        <v>0</v>
      </c>
      <c r="E1661" s="2">
        <v>0</v>
      </c>
      <c r="F1661" s="2">
        <v>0</v>
      </c>
      <c r="G1661" s="3">
        <f t="shared" si="70"/>
        <v>322.9144</v>
      </c>
      <c r="H1661" s="3">
        <f t="shared" si="71"/>
        <v>0.42999999999983629</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392927.31</v>
      </c>
      <c r="D1669" s="2">
        <v>0</v>
      </c>
      <c r="E1669" s="2">
        <v>0</v>
      </c>
      <c r="F1669" s="2">
        <v>0</v>
      </c>
      <c r="G1669" s="3">
        <f t="shared" si="70"/>
        <v>34577.603279999996</v>
      </c>
      <c r="H1669" s="3">
        <f t="shared" si="71"/>
        <v>0.30999999999767169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161156.18</v>
      </c>
      <c r="D1670" s="2">
        <v>0</v>
      </c>
      <c r="E1670" s="2">
        <v>0</v>
      </c>
      <c r="F1670" s="2">
        <v>0</v>
      </c>
      <c r="G1670" s="3">
        <f t="shared" si="70"/>
        <v>14342.900019999999</v>
      </c>
      <c r="H1670" s="3">
        <f t="shared" si="71"/>
        <v>0.17999999999301508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27325.39</v>
      </c>
      <c r="D1671" s="2">
        <v>0</v>
      </c>
      <c r="E1671" s="2">
        <v>0</v>
      </c>
      <c r="F1671" s="2">
        <v>0</v>
      </c>
      <c r="G1671" s="3">
        <f t="shared" si="70"/>
        <v>2459.2851000000001</v>
      </c>
      <c r="H1671" s="3">
        <f t="shared" si="71"/>
        <v>0.38999999999941792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43721.18</v>
      </c>
      <c r="D1672" s="2">
        <v>0</v>
      </c>
      <c r="E1672" s="2">
        <v>0</v>
      </c>
      <c r="F1672" s="2">
        <v>0</v>
      </c>
      <c r="G1672" s="3">
        <f t="shared" si="70"/>
        <v>3978.6273799999999</v>
      </c>
      <c r="H1672" s="3">
        <f t="shared" si="71"/>
        <v>0.18000000000029104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160724.56</v>
      </c>
      <c r="D1673" s="2">
        <v>0</v>
      </c>
      <c r="E1673" s="2">
        <v>0</v>
      </c>
      <c r="F1673" s="2">
        <v>0</v>
      </c>
      <c r="G1673" s="3">
        <f t="shared" si="70"/>
        <v>14786.659519999999</v>
      </c>
      <c r="H1673" s="3">
        <f t="shared" si="71"/>
        <v>0.44000000000232831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18174.37</v>
      </c>
      <c r="D1674" s="2">
        <v>0</v>
      </c>
      <c r="E1674" s="2">
        <v>0</v>
      </c>
      <c r="F1674" s="2">
        <v>0</v>
      </c>
      <c r="G1674" s="3">
        <f t="shared" si="70"/>
        <v>1690.21641</v>
      </c>
      <c r="H1674" s="3">
        <f t="shared" si="71"/>
        <v>0.36999999999898137</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18174.37</v>
      </c>
      <c r="D1678" s="2">
        <v>0</v>
      </c>
      <c r="E1678" s="2">
        <v>0</v>
      </c>
      <c r="F1678" s="2">
        <v>0</v>
      </c>
      <c r="G1678" s="3">
        <f t="shared" si="70"/>
        <v>1762.91389</v>
      </c>
      <c r="H1678" s="3">
        <f t="shared" si="71"/>
        <v>0.36999999999898137</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2480</v>
      </c>
      <c r="D1680" s="2">
        <v>0</v>
      </c>
      <c r="E1680" s="2">
        <v>0</v>
      </c>
      <c r="F1680" s="2">
        <v>0</v>
      </c>
      <c r="G1680" s="3">
        <f>B1680/1000*C1680</f>
        <v>245.52</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183416.85</v>
      </c>
      <c r="D1681" s="2">
        <v>0</v>
      </c>
      <c r="E1681" s="2">
        <v>0</v>
      </c>
      <c r="F1681" s="2">
        <v>0</v>
      </c>
      <c r="G1681" s="3">
        <f t="shared" si="70"/>
        <v>18341.685000000001</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122817.08</v>
      </c>
      <c r="D1683" s="2">
        <v>0</v>
      </c>
      <c r="E1683" s="2">
        <v>0</v>
      </c>
      <c r="F1683" s="2">
        <v>0</v>
      </c>
      <c r="G1683" s="3">
        <f t="shared" si="70"/>
        <v>12527.34216</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60599.77</v>
      </c>
      <c r="D1684" s="2">
        <v>0</v>
      </c>
      <c r="E1684" s="2">
        <v>0</v>
      </c>
      <c r="F1684" s="2">
        <v>0</v>
      </c>
      <c r="G1684" s="3">
        <f t="shared" si="70"/>
        <v>6241.7763099999993</v>
      </c>
      <c r="H1684" s="3">
        <f t="shared" si="71"/>
        <v>0.23000000000320142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37148</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2114030.8800000004</v>
      </c>
      <c r="I16" s="271">
        <f>'PR-RAS'!E6</f>
        <v>2317780.17</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1571191.3900000001</v>
      </c>
      <c r="I17" s="271">
        <f>'PR-RAS'!E152</f>
        <v>1749774.1</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778214.83999999915</v>
      </c>
      <c r="I19" s="271">
        <f>'PR-RAS'!E650</f>
        <v>673261.30000000028</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1233311.5</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976538.9700000002</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793122.12</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183416.85</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68" zoomScaleNormal="100" workbookViewId="0">
      <selection activeCell="E655" sqref="E655"/>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2114030.8800000004</v>
      </c>
      <c r="E6" s="60">
        <f>E7+E43+E49+E82+E106+E125+E134+E140</f>
        <v>2317780.17</v>
      </c>
      <c r="F6" s="45">
        <f t="shared" ref="F6:F132" si="0">IF(D6&lt;&gt;0,IF(E6/D6&gt;=100,"&gt;&gt;100",E6/D6*100),"-")</f>
        <v>109.63795240304151</v>
      </c>
    </row>
    <row r="7" spans="1:24" ht="12.75" customHeight="1" x14ac:dyDescent="0.2">
      <c r="A7" s="63">
        <v>61</v>
      </c>
      <c r="B7" s="206" t="s">
        <v>65</v>
      </c>
      <c r="C7" s="242" t="s">
        <v>66</v>
      </c>
      <c r="D7" s="60">
        <f>D8+D17+D23+D29+D36+D39</f>
        <v>661761.07999999996</v>
      </c>
      <c r="E7" s="60">
        <f>E8+E17+E23+E29+E36+E39</f>
        <v>834966.86</v>
      </c>
      <c r="F7" s="45">
        <f t="shared" si="0"/>
        <v>126.17346127396915</v>
      </c>
    </row>
    <row r="8" spans="1:24" ht="12.75" customHeight="1" x14ac:dyDescent="0.2">
      <c r="A8" s="63">
        <v>611</v>
      </c>
      <c r="B8" s="206" t="s">
        <v>67</v>
      </c>
      <c r="C8" s="242" t="s">
        <v>68</v>
      </c>
      <c r="D8" s="60">
        <f>SUM(D9:D14)-D15-D16</f>
        <v>624207.75</v>
      </c>
      <c r="E8" s="60">
        <f>SUM(E9:E14)-E15-E16</f>
        <v>791354.49</v>
      </c>
      <c r="F8" s="45">
        <f t="shared" si="0"/>
        <v>126.777421459442</v>
      </c>
    </row>
    <row r="9" spans="1:24" ht="12.75" customHeight="1" x14ac:dyDescent="0.2">
      <c r="A9" s="63">
        <v>6111</v>
      </c>
      <c r="B9" s="65" t="s">
        <v>69</v>
      </c>
      <c r="C9" s="242" t="s">
        <v>70</v>
      </c>
      <c r="D9" s="189">
        <v>624207.75</v>
      </c>
      <c r="E9" s="189">
        <v>791354.49</v>
      </c>
      <c r="F9" s="45">
        <f t="shared" si="0"/>
        <v>126.777421459442</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32348.639999999999</v>
      </c>
      <c r="E23" s="60">
        <f t="shared" si="2"/>
        <v>36003.9</v>
      </c>
      <c r="F23" s="45">
        <f t="shared" si="0"/>
        <v>111.29957859124835</v>
      </c>
    </row>
    <row r="24" spans="1:6" ht="12.75" customHeight="1" x14ac:dyDescent="0.2">
      <c r="A24" s="63">
        <v>6131</v>
      </c>
      <c r="B24" s="65" t="s">
        <v>99</v>
      </c>
      <c r="C24" s="242" t="s">
        <v>100</v>
      </c>
      <c r="D24" s="189">
        <v>761.1</v>
      </c>
      <c r="E24" s="189">
        <v>360.33</v>
      </c>
      <c r="F24" s="45">
        <f t="shared" si="0"/>
        <v>47.343318880567594</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31587.54</v>
      </c>
      <c r="E27" s="189">
        <v>35643.57</v>
      </c>
      <c r="F27" s="45">
        <f t="shared" si="0"/>
        <v>112.84060107244818</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5204.6899999999996</v>
      </c>
      <c r="E29" s="60">
        <f>SUM(E30:E35)</f>
        <v>7608.47</v>
      </c>
      <c r="F29" s="45">
        <f t="shared" si="0"/>
        <v>146.18488324953071</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5204.6899999999996</v>
      </c>
      <c r="E31" s="189">
        <v>7608.47</v>
      </c>
      <c r="F31" s="45">
        <f t="shared" si="0"/>
        <v>146.18488324953071</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1216942.3399999999</v>
      </c>
      <c r="E49" s="60">
        <f>E50+E53+E58+E61+E64+E68+E71+E74+E77</f>
        <v>1297616.7599999998</v>
      </c>
      <c r="F49" s="45">
        <f t="shared" si="0"/>
        <v>106.62927218063594</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958501.79999999993</v>
      </c>
      <c r="E58" s="60">
        <f t="shared" si="9"/>
        <v>600630.49</v>
      </c>
      <c r="F58" s="45">
        <f t="shared" si="0"/>
        <v>62.663470219878569</v>
      </c>
    </row>
    <row r="59" spans="1:6" ht="24" x14ac:dyDescent="0.2">
      <c r="A59" s="63">
        <v>6331</v>
      </c>
      <c r="B59" s="65" t="s">
        <v>169</v>
      </c>
      <c r="C59" s="242" t="s">
        <v>170</v>
      </c>
      <c r="D59" s="189">
        <v>958055.57</v>
      </c>
      <c r="E59" s="189">
        <v>300630.49</v>
      </c>
      <c r="F59" s="45">
        <f t="shared" si="0"/>
        <v>31.379233043861955</v>
      </c>
    </row>
    <row r="60" spans="1:6" ht="24" x14ac:dyDescent="0.2">
      <c r="A60" s="63">
        <v>6332</v>
      </c>
      <c r="B60" s="65" t="s">
        <v>171</v>
      </c>
      <c r="C60" s="242" t="s">
        <v>172</v>
      </c>
      <c r="D60" s="189">
        <v>446.23</v>
      </c>
      <c r="E60" s="189">
        <v>300000</v>
      </c>
      <c r="F60" s="45" t="str">
        <f t="shared" si="0"/>
        <v>&gt;&gt;100</v>
      </c>
    </row>
    <row r="61" spans="1:6" ht="12.75" customHeight="1" x14ac:dyDescent="0.2">
      <c r="A61" s="63">
        <v>634</v>
      </c>
      <c r="B61" s="65" t="s">
        <v>173</v>
      </c>
      <c r="C61" s="242" t="s">
        <v>174</v>
      </c>
      <c r="D61" s="60">
        <f t="shared" ref="D61:E61" si="10">SUM(D62:D63)</f>
        <v>5990.54</v>
      </c>
      <c r="E61" s="60">
        <f t="shared" si="10"/>
        <v>13809.45</v>
      </c>
      <c r="F61" s="45">
        <f t="shared" si="0"/>
        <v>230.52095470525197</v>
      </c>
    </row>
    <row r="62" spans="1:6" ht="12.75" customHeight="1" x14ac:dyDescent="0.2">
      <c r="A62" s="63">
        <v>6341</v>
      </c>
      <c r="B62" s="65" t="s">
        <v>175</v>
      </c>
      <c r="C62" s="242" t="s">
        <v>176</v>
      </c>
      <c r="D62" s="189">
        <v>5990.54</v>
      </c>
      <c r="E62" s="189">
        <v>13809.45</v>
      </c>
      <c r="F62" s="45">
        <f t="shared" si="0"/>
        <v>230.52095470525197</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565101.36</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v>0</v>
      </c>
      <c r="E67" s="187">
        <v>565101.36</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252450</v>
      </c>
      <c r="E74" s="60">
        <f t="shared" si="13"/>
        <v>118075.46</v>
      </c>
      <c r="F74" s="45">
        <f t="shared" si="0"/>
        <v>46.771820162408403</v>
      </c>
    </row>
    <row r="75" spans="1:6" ht="12.75" customHeight="1" x14ac:dyDescent="0.2">
      <c r="A75" s="63" t="s">
        <v>201</v>
      </c>
      <c r="B75" s="65" t="s">
        <v>202</v>
      </c>
      <c r="C75" s="242" t="s">
        <v>201</v>
      </c>
      <c r="D75" s="189">
        <v>252450</v>
      </c>
      <c r="E75" s="189">
        <v>118075.46</v>
      </c>
      <c r="F75" s="45">
        <f t="shared" si="0"/>
        <v>46.771820162408403</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59924.51</v>
      </c>
      <c r="E82" s="60">
        <f t="shared" si="15"/>
        <v>31487.969999999998</v>
      </c>
      <c r="F82" s="45">
        <f t="shared" si="0"/>
        <v>52.546061703299699</v>
      </c>
    </row>
    <row r="83" spans="1:6" ht="12.75" customHeight="1" x14ac:dyDescent="0.2">
      <c r="A83" s="63">
        <v>641</v>
      </c>
      <c r="B83" s="64" t="s">
        <v>217</v>
      </c>
      <c r="C83" s="242" t="s">
        <v>218</v>
      </c>
      <c r="D83" s="60">
        <f t="shared" ref="D83:E83" si="16">SUM(D84:D90)</f>
        <v>0.33</v>
      </c>
      <c r="E83" s="60">
        <f t="shared" si="16"/>
        <v>0</v>
      </c>
      <c r="F83" s="45">
        <f t="shared" si="0"/>
        <v>0</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0.33</v>
      </c>
      <c r="E85" s="189"/>
      <c r="F85" s="45">
        <f t="shared" si="0"/>
        <v>0</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59924.18</v>
      </c>
      <c r="E91" s="60">
        <f t="shared" si="17"/>
        <v>31487.969999999998</v>
      </c>
      <c r="F91" s="45">
        <f t="shared" si="0"/>
        <v>52.546351072305029</v>
      </c>
    </row>
    <row r="92" spans="1:6" ht="12.75" customHeight="1" x14ac:dyDescent="0.2">
      <c r="A92" s="63">
        <v>6421</v>
      </c>
      <c r="B92" s="64" t="s">
        <v>235</v>
      </c>
      <c r="C92" s="242" t="s">
        <v>236</v>
      </c>
      <c r="D92" s="189">
        <v>1412.01</v>
      </c>
      <c r="E92" s="393" t="s">
        <v>3652</v>
      </c>
      <c r="F92" s="45" t="e">
        <f t="shared" si="0"/>
        <v>#VALUE!</v>
      </c>
    </row>
    <row r="93" spans="1:6" ht="12.75" customHeight="1" x14ac:dyDescent="0.2">
      <c r="A93" s="63">
        <v>6422</v>
      </c>
      <c r="B93" s="64" t="s">
        <v>237</v>
      </c>
      <c r="C93" s="242" t="s">
        <v>238</v>
      </c>
      <c r="D93" s="189">
        <v>58502.63</v>
      </c>
      <c r="E93" s="189">
        <v>31228.03</v>
      </c>
      <c r="F93" s="45">
        <f t="shared" si="0"/>
        <v>53.37884809623089</v>
      </c>
    </row>
    <row r="94" spans="1:6" ht="12.75" customHeight="1" x14ac:dyDescent="0.2">
      <c r="A94" s="63">
        <v>6423</v>
      </c>
      <c r="B94" s="64" t="s">
        <v>239</v>
      </c>
      <c r="C94" s="242" t="s">
        <v>240</v>
      </c>
      <c r="D94" s="189">
        <v>9.5399999999999991</v>
      </c>
      <c r="E94" s="189">
        <v>259.94</v>
      </c>
      <c r="F94" s="45">
        <f t="shared" si="0"/>
        <v>2724.7379454926627</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169425.21</v>
      </c>
      <c r="E106" s="60">
        <f>E107+E112+E120+E124</f>
        <v>153708.57999999999</v>
      </c>
      <c r="F106" s="45">
        <f t="shared" si="0"/>
        <v>90.723558790335872</v>
      </c>
    </row>
    <row r="107" spans="1:6" ht="12.75" customHeight="1" x14ac:dyDescent="0.2">
      <c r="A107" s="63">
        <v>651</v>
      </c>
      <c r="B107" s="64" t="s">
        <v>265</v>
      </c>
      <c r="C107" s="242" t="s">
        <v>266</v>
      </c>
      <c r="D107" s="60">
        <f t="shared" ref="D107:E107" si="19">SUM(D108:D111)</f>
        <v>69497.31</v>
      </c>
      <c r="E107" s="60">
        <f t="shared" si="19"/>
        <v>34733.74</v>
      </c>
      <c r="F107" s="45">
        <f t="shared" si="0"/>
        <v>49.978538737686392</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423.92</v>
      </c>
      <c r="E109" s="189">
        <v>196.52</v>
      </c>
      <c r="F109" s="45">
        <f t="shared" si="0"/>
        <v>46.357803359124361</v>
      </c>
    </row>
    <row r="110" spans="1:6" ht="12.75" customHeight="1" x14ac:dyDescent="0.2">
      <c r="A110" s="63">
        <v>6513</v>
      </c>
      <c r="B110" s="64" t="s">
        <v>271</v>
      </c>
      <c r="C110" s="242" t="s">
        <v>272</v>
      </c>
      <c r="D110" s="189">
        <v>62.17</v>
      </c>
      <c r="E110" s="189">
        <v>31.61</v>
      </c>
      <c r="F110" s="45">
        <f t="shared" si="0"/>
        <v>50.844458742158594</v>
      </c>
    </row>
    <row r="111" spans="1:6" ht="12.75" customHeight="1" x14ac:dyDescent="0.2">
      <c r="A111" s="63">
        <v>6514</v>
      </c>
      <c r="B111" s="64" t="s">
        <v>273</v>
      </c>
      <c r="C111" s="242" t="s">
        <v>274</v>
      </c>
      <c r="D111" s="189">
        <v>69011.22</v>
      </c>
      <c r="E111" s="189">
        <v>34505.61</v>
      </c>
      <c r="F111" s="45">
        <f t="shared" si="0"/>
        <v>50</v>
      </c>
    </row>
    <row r="112" spans="1:6" ht="12.75" customHeight="1" x14ac:dyDescent="0.2">
      <c r="A112" s="63">
        <v>652</v>
      </c>
      <c r="B112" s="64" t="s">
        <v>275</v>
      </c>
      <c r="C112" s="242" t="s">
        <v>276</v>
      </c>
      <c r="D112" s="60">
        <f t="shared" ref="D112:E112" si="20">SUM(D113:D119)</f>
        <v>2283.33</v>
      </c>
      <c r="E112" s="60">
        <f t="shared" si="20"/>
        <v>18589.099999999999</v>
      </c>
      <c r="F112" s="45">
        <f t="shared" si="0"/>
        <v>814.12235638300194</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18.87</v>
      </c>
      <c r="E114" s="189">
        <v>66.459999999999994</v>
      </c>
      <c r="F114" s="45">
        <f t="shared" si="0"/>
        <v>352.19925808161099</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345.72</v>
      </c>
      <c r="E117" s="189">
        <v>5522.64</v>
      </c>
      <c r="F117" s="45">
        <f t="shared" si="0"/>
        <v>1597.4314474140924</v>
      </c>
    </row>
    <row r="118" spans="1:6" ht="12.75" customHeight="1" x14ac:dyDescent="0.2">
      <c r="A118" s="63">
        <v>6527</v>
      </c>
      <c r="B118" s="64" t="s">
        <v>287</v>
      </c>
      <c r="C118" s="242" t="s">
        <v>288</v>
      </c>
      <c r="D118" s="189">
        <v>1918.74</v>
      </c>
      <c r="E118" s="189">
        <v>13000</v>
      </c>
      <c r="F118" s="45">
        <f t="shared" si="0"/>
        <v>677.52796105777747</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97644.569999999992</v>
      </c>
      <c r="E120" s="60">
        <f t="shared" si="21"/>
        <v>100385.73999999999</v>
      </c>
      <c r="F120" s="45">
        <f t="shared" si="0"/>
        <v>102.80729384132677</v>
      </c>
    </row>
    <row r="121" spans="1:6" ht="12.75" customHeight="1" x14ac:dyDescent="0.2">
      <c r="A121" s="63">
        <v>6531</v>
      </c>
      <c r="B121" s="64" t="s">
        <v>293</v>
      </c>
      <c r="C121" s="242" t="s">
        <v>294</v>
      </c>
      <c r="D121" s="189">
        <v>381.03</v>
      </c>
      <c r="E121" s="189">
        <v>6077.31</v>
      </c>
      <c r="F121" s="45">
        <f t="shared" si="0"/>
        <v>1594.9689000866076</v>
      </c>
    </row>
    <row r="122" spans="1:6" ht="12.75" customHeight="1" x14ac:dyDescent="0.2">
      <c r="A122" s="63">
        <v>6532</v>
      </c>
      <c r="B122" s="64" t="s">
        <v>295</v>
      </c>
      <c r="C122" s="242" t="s">
        <v>296</v>
      </c>
      <c r="D122" s="189">
        <v>97263.54</v>
      </c>
      <c r="E122" s="189">
        <v>94308.43</v>
      </c>
      <c r="F122" s="45">
        <f t="shared" si="0"/>
        <v>96.961749490096707</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5977.74</v>
      </c>
      <c r="E125" s="60">
        <f t="shared" si="22"/>
        <v>0</v>
      </c>
      <c r="F125" s="45">
        <f t="shared" si="0"/>
        <v>0</v>
      </c>
    </row>
    <row r="126" spans="1:6" ht="12.75" customHeight="1" x14ac:dyDescent="0.2">
      <c r="A126" s="63">
        <v>661</v>
      </c>
      <c r="B126" s="65" t="s">
        <v>303</v>
      </c>
      <c r="C126" s="242" t="s">
        <v>304</v>
      </c>
      <c r="D126" s="60">
        <f t="shared" ref="D126:E126" si="23">SUM(D127:D128)</f>
        <v>5977.74</v>
      </c>
      <c r="E126" s="60">
        <f t="shared" si="23"/>
        <v>0</v>
      </c>
      <c r="F126" s="45">
        <f t="shared" si="0"/>
        <v>0</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5977.74</v>
      </c>
      <c r="E128" s="189"/>
      <c r="F128" s="45">
        <f t="shared" si="0"/>
        <v>0</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1571191.3900000001</v>
      </c>
      <c r="E152" s="60">
        <f>E153+E164+E202+E221+E230+E262+E273</f>
        <v>1749774.1</v>
      </c>
      <c r="F152" s="45">
        <f t="shared" si="26"/>
        <v>111.36606979497259</v>
      </c>
    </row>
    <row r="153" spans="1:6" ht="12.75" customHeight="1" x14ac:dyDescent="0.2">
      <c r="A153" s="63">
        <v>31</v>
      </c>
      <c r="B153" s="64" t="s">
        <v>356</v>
      </c>
      <c r="C153" s="242" t="s">
        <v>357</v>
      </c>
      <c r="D153" s="60">
        <f t="shared" ref="D153:E153" si="30">D154+D159+D160</f>
        <v>217027.16</v>
      </c>
      <c r="E153" s="60">
        <f t="shared" si="30"/>
        <v>391384.07999999996</v>
      </c>
      <c r="F153" s="45">
        <f t="shared" si="26"/>
        <v>180.33875575757429</v>
      </c>
    </row>
    <row r="154" spans="1:6" ht="12.75" customHeight="1" x14ac:dyDescent="0.2">
      <c r="A154" s="63">
        <v>311</v>
      </c>
      <c r="B154" s="64" t="s">
        <v>358</v>
      </c>
      <c r="C154" s="242" t="s">
        <v>359</v>
      </c>
      <c r="D154" s="60">
        <f t="shared" ref="D154:E154" si="31">SUM(D155:D158)</f>
        <v>148095.03</v>
      </c>
      <c r="E154" s="60">
        <f t="shared" si="31"/>
        <v>267716.15999999997</v>
      </c>
      <c r="F154" s="45">
        <f t="shared" si="26"/>
        <v>180.77322378745592</v>
      </c>
    </row>
    <row r="155" spans="1:6" ht="12.75" customHeight="1" x14ac:dyDescent="0.2">
      <c r="A155" s="63">
        <v>3111</v>
      </c>
      <c r="B155" s="64" t="s">
        <v>360</v>
      </c>
      <c r="C155" s="242" t="s">
        <v>361</v>
      </c>
      <c r="D155" s="189">
        <v>148095.03</v>
      </c>
      <c r="E155" s="189">
        <v>267716.15999999997</v>
      </c>
      <c r="F155" s="45">
        <f t="shared" si="26"/>
        <v>180.77322378745592</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8184.54</v>
      </c>
      <c r="E159" s="189">
        <v>12173</v>
      </c>
      <c r="F159" s="45">
        <f t="shared" si="26"/>
        <v>148.73163305451499</v>
      </c>
    </row>
    <row r="160" spans="1:6" ht="12.75" customHeight="1" x14ac:dyDescent="0.2">
      <c r="A160" s="63">
        <v>313</v>
      </c>
      <c r="B160" s="65" t="s">
        <v>370</v>
      </c>
      <c r="C160" s="242" t="s">
        <v>371</v>
      </c>
      <c r="D160" s="60">
        <f t="shared" ref="D160:E160" si="32">SUM(D161:D163)</f>
        <v>60747.59</v>
      </c>
      <c r="E160" s="60">
        <f t="shared" si="32"/>
        <v>111494.92</v>
      </c>
      <c r="F160" s="45">
        <f t="shared" si="26"/>
        <v>183.53801360679495</v>
      </c>
    </row>
    <row r="161" spans="1:6" ht="12.75" customHeight="1" x14ac:dyDescent="0.2">
      <c r="A161" s="63">
        <v>3131</v>
      </c>
      <c r="B161" s="65" t="s">
        <v>372</v>
      </c>
      <c r="C161" s="242" t="s">
        <v>373</v>
      </c>
      <c r="D161" s="189">
        <v>31121.07</v>
      </c>
      <c r="E161" s="189">
        <v>57786.85</v>
      </c>
      <c r="F161" s="45">
        <f t="shared" si="26"/>
        <v>185.68400765140785</v>
      </c>
    </row>
    <row r="162" spans="1:6" ht="12.75" customHeight="1" x14ac:dyDescent="0.2">
      <c r="A162" s="63">
        <v>3132</v>
      </c>
      <c r="B162" s="65" t="s">
        <v>374</v>
      </c>
      <c r="C162" s="242" t="s">
        <v>375</v>
      </c>
      <c r="D162" s="189">
        <v>29626.52</v>
      </c>
      <c r="E162" s="189">
        <v>53708.07</v>
      </c>
      <c r="F162" s="45">
        <f t="shared" si="26"/>
        <v>181.28376198081989</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630945.76</v>
      </c>
      <c r="E164" s="60">
        <f>E165+E170+E178+E188+E189+E194</f>
        <v>697131.65000000014</v>
      </c>
      <c r="F164" s="45">
        <f t="shared" si="26"/>
        <v>110.48994924698444</v>
      </c>
    </row>
    <row r="165" spans="1:6" ht="12.75" customHeight="1" x14ac:dyDescent="0.2">
      <c r="A165" s="63">
        <v>321</v>
      </c>
      <c r="B165" s="64" t="s">
        <v>380</v>
      </c>
      <c r="C165" s="242" t="s">
        <v>381</v>
      </c>
      <c r="D165" s="60">
        <f t="shared" ref="D165:E165" si="33">SUM(D166:D169)</f>
        <v>10322.790000000001</v>
      </c>
      <c r="E165" s="60">
        <f t="shared" si="33"/>
        <v>11891.080000000002</v>
      </c>
      <c r="F165" s="45">
        <f t="shared" si="26"/>
        <v>115.19250125208399</v>
      </c>
    </row>
    <row r="166" spans="1:6" ht="12.75" customHeight="1" x14ac:dyDescent="0.2">
      <c r="A166" s="63">
        <v>3211</v>
      </c>
      <c r="B166" s="64" t="s">
        <v>382</v>
      </c>
      <c r="C166" s="242" t="s">
        <v>383</v>
      </c>
      <c r="D166" s="189">
        <v>3082</v>
      </c>
      <c r="E166" s="189">
        <v>2257</v>
      </c>
      <c r="F166" s="45">
        <f t="shared" si="26"/>
        <v>73.231667748215443</v>
      </c>
    </row>
    <row r="167" spans="1:6" ht="12.75" customHeight="1" x14ac:dyDescent="0.2">
      <c r="A167" s="63">
        <v>3212</v>
      </c>
      <c r="B167" s="64" t="s">
        <v>384</v>
      </c>
      <c r="C167" s="242" t="s">
        <v>385</v>
      </c>
      <c r="D167" s="189">
        <v>4883.84</v>
      </c>
      <c r="E167" s="189">
        <v>3145.63</v>
      </c>
      <c r="F167" s="45">
        <f t="shared" si="26"/>
        <v>64.408948696107984</v>
      </c>
    </row>
    <row r="168" spans="1:6" ht="12.75" customHeight="1" x14ac:dyDescent="0.2">
      <c r="A168" s="63">
        <v>3213</v>
      </c>
      <c r="B168" s="64" t="s">
        <v>386</v>
      </c>
      <c r="C168" s="242" t="s">
        <v>387</v>
      </c>
      <c r="D168" s="189">
        <v>1387.25</v>
      </c>
      <c r="E168" s="189">
        <v>2865.41</v>
      </c>
      <c r="F168" s="45">
        <f t="shared" si="26"/>
        <v>206.55325283834921</v>
      </c>
    </row>
    <row r="169" spans="1:6" ht="12.75" customHeight="1" x14ac:dyDescent="0.2">
      <c r="A169" s="63">
        <v>3214</v>
      </c>
      <c r="B169" s="64" t="s">
        <v>388</v>
      </c>
      <c r="C169" s="242" t="s">
        <v>389</v>
      </c>
      <c r="D169" s="189">
        <v>969.7</v>
      </c>
      <c r="E169" s="189">
        <v>3623.04</v>
      </c>
      <c r="F169" s="45">
        <f t="shared" si="26"/>
        <v>373.62483242239864</v>
      </c>
    </row>
    <row r="170" spans="1:6" ht="12.75" customHeight="1" x14ac:dyDescent="0.2">
      <c r="A170" s="63">
        <v>322</v>
      </c>
      <c r="B170" s="64" t="s">
        <v>390</v>
      </c>
      <c r="C170" s="242" t="s">
        <v>391</v>
      </c>
      <c r="D170" s="60">
        <f t="shared" ref="D170:E170" si="34">SUM(D171:D177)</f>
        <v>59071.18</v>
      </c>
      <c r="E170" s="60">
        <f t="shared" si="34"/>
        <v>90140.720000000016</v>
      </c>
      <c r="F170" s="45">
        <f t="shared" si="26"/>
        <v>152.59678239032979</v>
      </c>
    </row>
    <row r="171" spans="1:6" ht="12.75" customHeight="1" x14ac:dyDescent="0.2">
      <c r="A171" s="63">
        <v>3221</v>
      </c>
      <c r="B171" s="64" t="s">
        <v>392</v>
      </c>
      <c r="C171" s="242" t="s">
        <v>393</v>
      </c>
      <c r="D171" s="189">
        <v>11169.68</v>
      </c>
      <c r="E171" s="189">
        <v>18483.3</v>
      </c>
      <c r="F171" s="45">
        <f t="shared" si="26"/>
        <v>165.47743534282091</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25698.92</v>
      </c>
      <c r="E173" s="189">
        <v>39017.11</v>
      </c>
      <c r="F173" s="45">
        <f t="shared" si="26"/>
        <v>151.8239287876689</v>
      </c>
    </row>
    <row r="174" spans="1:6" ht="12.75" customHeight="1" x14ac:dyDescent="0.2">
      <c r="A174" s="63">
        <v>3224</v>
      </c>
      <c r="B174" s="65" t="s">
        <v>398</v>
      </c>
      <c r="C174" s="242" t="s">
        <v>399</v>
      </c>
      <c r="D174" s="189">
        <v>16478.29</v>
      </c>
      <c r="E174" s="189">
        <v>24563.599999999999</v>
      </c>
      <c r="F174" s="45">
        <f t="shared" si="26"/>
        <v>149.06643832582139</v>
      </c>
    </row>
    <row r="175" spans="1:6" ht="12.75" customHeight="1" x14ac:dyDescent="0.2">
      <c r="A175" s="63">
        <v>3225</v>
      </c>
      <c r="B175" s="65" t="s">
        <v>400</v>
      </c>
      <c r="C175" s="242" t="s">
        <v>401</v>
      </c>
      <c r="D175" s="189">
        <v>5724.29</v>
      </c>
      <c r="E175" s="189">
        <v>8076.71</v>
      </c>
      <c r="F175" s="45">
        <f t="shared" si="26"/>
        <v>141.09540222455536</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c r="F177" s="45" t="str">
        <f t="shared" si="26"/>
        <v>-</v>
      </c>
    </row>
    <row r="178" spans="1:6" ht="12.75" customHeight="1" x14ac:dyDescent="0.2">
      <c r="A178" s="63">
        <v>323</v>
      </c>
      <c r="B178" s="65" t="s">
        <v>406</v>
      </c>
      <c r="C178" s="242" t="s">
        <v>407</v>
      </c>
      <c r="D178" s="60">
        <f t="shared" ref="D178:E178" si="35">SUM(D179:D187)</f>
        <v>532141.74</v>
      </c>
      <c r="E178" s="60">
        <f t="shared" si="35"/>
        <v>531713.04</v>
      </c>
      <c r="F178" s="45">
        <f t="shared" si="26"/>
        <v>99.91943875704996</v>
      </c>
    </row>
    <row r="179" spans="1:6" ht="12.75" customHeight="1" x14ac:dyDescent="0.2">
      <c r="A179" s="63">
        <v>3231</v>
      </c>
      <c r="B179" s="65" t="s">
        <v>408</v>
      </c>
      <c r="C179" s="242" t="s">
        <v>409</v>
      </c>
      <c r="D179" s="189">
        <v>7055.77</v>
      </c>
      <c r="E179" s="189">
        <v>9984</v>
      </c>
      <c r="F179" s="45">
        <f t="shared" si="26"/>
        <v>141.50121106555343</v>
      </c>
    </row>
    <row r="180" spans="1:6" ht="12.75" customHeight="1" x14ac:dyDescent="0.2">
      <c r="A180" s="63">
        <v>3232</v>
      </c>
      <c r="B180" s="65" t="s">
        <v>410</v>
      </c>
      <c r="C180" s="242" t="s">
        <v>411</v>
      </c>
      <c r="D180" s="189">
        <v>177301.41</v>
      </c>
      <c r="E180" s="189">
        <v>295674.62</v>
      </c>
      <c r="F180" s="45">
        <f t="shared" si="26"/>
        <v>166.76382889453615</v>
      </c>
    </row>
    <row r="181" spans="1:6" ht="12.75" customHeight="1" x14ac:dyDescent="0.2">
      <c r="A181" s="63">
        <v>3233</v>
      </c>
      <c r="B181" s="65" t="s">
        <v>412</v>
      </c>
      <c r="C181" s="242" t="s">
        <v>413</v>
      </c>
      <c r="D181" s="189">
        <v>5365.34</v>
      </c>
      <c r="E181" s="189">
        <v>13435.69</v>
      </c>
      <c r="F181" s="45">
        <f t="shared" si="26"/>
        <v>250.41637622219653</v>
      </c>
    </row>
    <row r="182" spans="1:6" ht="12.75" customHeight="1" x14ac:dyDescent="0.2">
      <c r="A182" s="63">
        <v>3234</v>
      </c>
      <c r="B182" s="65" t="s">
        <v>414</v>
      </c>
      <c r="C182" s="242" t="s">
        <v>415</v>
      </c>
      <c r="D182" s="189">
        <v>210151.96</v>
      </c>
      <c r="E182" s="189">
        <v>77548.58</v>
      </c>
      <c r="F182" s="45">
        <f t="shared" si="26"/>
        <v>36.901192832082081</v>
      </c>
    </row>
    <row r="183" spans="1:6" ht="12.75" customHeight="1" x14ac:dyDescent="0.2">
      <c r="A183" s="63">
        <v>3235</v>
      </c>
      <c r="B183" s="64" t="s">
        <v>416</v>
      </c>
      <c r="C183" s="242" t="s">
        <v>417</v>
      </c>
      <c r="D183" s="189">
        <v>5827.2</v>
      </c>
      <c r="E183" s="189">
        <v>3100</v>
      </c>
      <c r="F183" s="45">
        <f t="shared" si="26"/>
        <v>53.198791872597475</v>
      </c>
    </row>
    <row r="184" spans="1:6" ht="12.75" customHeight="1" x14ac:dyDescent="0.2">
      <c r="A184" s="63">
        <v>3236</v>
      </c>
      <c r="B184" s="64" t="s">
        <v>418</v>
      </c>
      <c r="C184" s="242" t="s">
        <v>419</v>
      </c>
      <c r="D184" s="189">
        <v>3062.69</v>
      </c>
      <c r="E184" s="189">
        <v>4267.99</v>
      </c>
      <c r="F184" s="45">
        <f t="shared" si="26"/>
        <v>139.35429312140633</v>
      </c>
    </row>
    <row r="185" spans="1:6" ht="12.75" customHeight="1" x14ac:dyDescent="0.2">
      <c r="A185" s="63">
        <v>3237</v>
      </c>
      <c r="B185" s="64" t="s">
        <v>420</v>
      </c>
      <c r="C185" s="242" t="s">
        <v>421</v>
      </c>
      <c r="D185" s="189">
        <v>67386.460000000006</v>
      </c>
      <c r="E185" s="189">
        <v>69341.36</v>
      </c>
      <c r="F185" s="45">
        <f t="shared" si="26"/>
        <v>102.90102789195336</v>
      </c>
    </row>
    <row r="186" spans="1:6" ht="12.75" customHeight="1" x14ac:dyDescent="0.2">
      <c r="A186" s="63">
        <v>3238</v>
      </c>
      <c r="B186" s="64" t="s">
        <v>422</v>
      </c>
      <c r="C186" s="242" t="s">
        <v>423</v>
      </c>
      <c r="D186" s="189">
        <v>11713.12</v>
      </c>
      <c r="E186" s="189">
        <v>9717.08</v>
      </c>
      <c r="F186" s="45">
        <f t="shared" si="26"/>
        <v>82.958938352889746</v>
      </c>
    </row>
    <row r="187" spans="1:6" ht="12.75" customHeight="1" x14ac:dyDescent="0.2">
      <c r="A187" s="63">
        <v>3239</v>
      </c>
      <c r="B187" s="64" t="s">
        <v>424</v>
      </c>
      <c r="C187" s="242" t="s">
        <v>425</v>
      </c>
      <c r="D187" s="189">
        <v>44277.79</v>
      </c>
      <c r="E187" s="189">
        <v>48643.72</v>
      </c>
      <c r="F187" s="45">
        <f t="shared" si="26"/>
        <v>109.86031597331302</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29410.050000000003</v>
      </c>
      <c r="E194" s="60">
        <f t="shared" si="36"/>
        <v>63386.81</v>
      </c>
      <c r="F194" s="45">
        <f t="shared" si="26"/>
        <v>215.52771926603322</v>
      </c>
    </row>
    <row r="195" spans="1:6" ht="12.75" customHeight="1" x14ac:dyDescent="0.2">
      <c r="A195" s="63">
        <v>3291</v>
      </c>
      <c r="B195" s="178" t="s">
        <v>440</v>
      </c>
      <c r="C195" s="242" t="s">
        <v>441</v>
      </c>
      <c r="D195" s="189">
        <v>0</v>
      </c>
      <c r="E195" s="189">
        <v>28799.8</v>
      </c>
      <c r="F195" s="45" t="str">
        <f t="shared" si="26"/>
        <v>-</v>
      </c>
    </row>
    <row r="196" spans="1:6" ht="12.75" customHeight="1" x14ac:dyDescent="0.2">
      <c r="A196" s="63">
        <v>3292</v>
      </c>
      <c r="B196" s="64" t="s">
        <v>442</v>
      </c>
      <c r="C196" s="242" t="s">
        <v>443</v>
      </c>
      <c r="D196" s="189">
        <v>6558.66</v>
      </c>
      <c r="E196" s="189">
        <v>7651.77</v>
      </c>
      <c r="F196" s="45">
        <f t="shared" si="26"/>
        <v>116.66666666666667</v>
      </c>
    </row>
    <row r="197" spans="1:6" ht="12.75" customHeight="1" x14ac:dyDescent="0.2">
      <c r="A197" s="63">
        <v>3293</v>
      </c>
      <c r="B197" s="64" t="s">
        <v>444</v>
      </c>
      <c r="C197" s="242" t="s">
        <v>445</v>
      </c>
      <c r="D197" s="189">
        <v>8529.85</v>
      </c>
      <c r="E197" s="189">
        <v>15731.8</v>
      </c>
      <c r="F197" s="45">
        <f t="shared" si="26"/>
        <v>184.43231709819045</v>
      </c>
    </row>
    <row r="198" spans="1:6" ht="12.75" customHeight="1" x14ac:dyDescent="0.2">
      <c r="A198" s="63">
        <v>3294</v>
      </c>
      <c r="B198" s="64" t="s">
        <v>446</v>
      </c>
      <c r="C198" s="242" t="s">
        <v>447</v>
      </c>
      <c r="D198" s="189">
        <v>1300</v>
      </c>
      <c r="E198" s="189"/>
      <c r="F198" s="45">
        <f t="shared" si="26"/>
        <v>0</v>
      </c>
    </row>
    <row r="199" spans="1:6" ht="12.75" customHeight="1" x14ac:dyDescent="0.2">
      <c r="A199" s="63">
        <v>3295</v>
      </c>
      <c r="B199" s="64" t="s">
        <v>448</v>
      </c>
      <c r="C199" s="242" t="s">
        <v>449</v>
      </c>
      <c r="D199" s="189">
        <v>9221.2800000000007</v>
      </c>
      <c r="E199" s="189">
        <v>10035.86</v>
      </c>
      <c r="F199" s="45">
        <f t="shared" si="26"/>
        <v>108.8336977079104</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3800.26</v>
      </c>
      <c r="E201" s="189">
        <v>1167.58</v>
      </c>
      <c r="F201" s="45">
        <f t="shared" si="26"/>
        <v>30.723687326656595</v>
      </c>
    </row>
    <row r="202" spans="1:6" ht="12.75" customHeight="1" x14ac:dyDescent="0.2">
      <c r="A202" s="63">
        <v>34</v>
      </c>
      <c r="B202" s="178" t="s">
        <v>454</v>
      </c>
      <c r="C202" s="242" t="s">
        <v>455</v>
      </c>
      <c r="D202" s="60">
        <f t="shared" ref="D202:E202" si="37">D203+D208+D216</f>
        <v>5060.9799999999996</v>
      </c>
      <c r="E202" s="60">
        <f t="shared" si="37"/>
        <v>3198.3099999999995</v>
      </c>
      <c r="F202" s="45">
        <f t="shared" si="26"/>
        <v>63.195468071401187</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5060.9799999999996</v>
      </c>
      <c r="E216" s="60">
        <f t="shared" si="40"/>
        <v>3198.3099999999995</v>
      </c>
      <c r="F216" s="45">
        <f t="shared" si="26"/>
        <v>63.195468071401187</v>
      </c>
    </row>
    <row r="217" spans="1:6" ht="12.75" customHeight="1" x14ac:dyDescent="0.2">
      <c r="A217" s="63">
        <v>3431</v>
      </c>
      <c r="B217" s="177" t="s">
        <v>484</v>
      </c>
      <c r="C217" s="242" t="s">
        <v>485</v>
      </c>
      <c r="D217" s="189">
        <v>1866.27</v>
      </c>
      <c r="E217" s="189">
        <v>2125.4699999999998</v>
      </c>
      <c r="F217" s="45">
        <f t="shared" si="26"/>
        <v>113.88866562716005</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2069.85</v>
      </c>
      <c r="E219" s="189">
        <v>1032.55</v>
      </c>
      <c r="F219" s="45">
        <f t="shared" si="26"/>
        <v>49.885257385800905</v>
      </c>
    </row>
    <row r="220" spans="1:6" ht="12.75" customHeight="1" x14ac:dyDescent="0.2">
      <c r="A220" s="63">
        <v>3434</v>
      </c>
      <c r="B220" s="65" t="s">
        <v>490</v>
      </c>
      <c r="C220" s="242" t="s">
        <v>491</v>
      </c>
      <c r="D220" s="189">
        <v>1124.8599999999999</v>
      </c>
      <c r="E220" s="189">
        <v>40.29</v>
      </c>
      <c r="F220" s="45">
        <f t="shared" si="26"/>
        <v>3.5817790658393043</v>
      </c>
    </row>
    <row r="221" spans="1:6" ht="12.75" customHeight="1" x14ac:dyDescent="0.2">
      <c r="A221" s="63">
        <v>35</v>
      </c>
      <c r="B221" s="65" t="s">
        <v>492</v>
      </c>
      <c r="C221" s="242" t="s">
        <v>493</v>
      </c>
      <c r="D221" s="60">
        <f t="shared" ref="D221:E221" si="41">D222+D225+D229</f>
        <v>21134.01</v>
      </c>
      <c r="E221" s="60">
        <f t="shared" si="41"/>
        <v>17683.349999999999</v>
      </c>
      <c r="F221" s="45">
        <f t="shared" si="26"/>
        <v>83.672478625684377</v>
      </c>
    </row>
    <row r="222" spans="1:6" ht="24" x14ac:dyDescent="0.2">
      <c r="A222" s="63">
        <v>351</v>
      </c>
      <c r="B222" s="65" t="s">
        <v>494</v>
      </c>
      <c r="C222" s="242" t="s">
        <v>495</v>
      </c>
      <c r="D222" s="60">
        <f t="shared" ref="D222:E222" si="42">SUM(D223:D224)</f>
        <v>21134.01</v>
      </c>
      <c r="E222" s="60">
        <f t="shared" si="42"/>
        <v>17683.349999999999</v>
      </c>
      <c r="F222" s="45">
        <f t="shared" si="26"/>
        <v>83.672478625684377</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21134.01</v>
      </c>
      <c r="E224" s="189">
        <v>17683.349999999999</v>
      </c>
      <c r="F224" s="45">
        <f t="shared" si="26"/>
        <v>83.672478625684377</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273155.90000000002</v>
      </c>
      <c r="E230" s="60">
        <f>E231+E234+E237+E242+E246+E250+E254+E257</f>
        <v>276282.31</v>
      </c>
      <c r="F230" s="45">
        <f t="shared" ref="F230:F245" si="44">IF(D230&lt;&gt;0,IF(E230/D230&gt;=100,"&gt;&gt;100",E230/D230*100),"-")</f>
        <v>101.14455151801589</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35461.050000000003</v>
      </c>
      <c r="E237" s="60">
        <f t="shared" si="47"/>
        <v>17943.72</v>
      </c>
      <c r="F237" s="45">
        <f t="shared" si="44"/>
        <v>50.601208932053623</v>
      </c>
    </row>
    <row r="238" spans="1:6" ht="12" x14ac:dyDescent="0.2">
      <c r="A238" s="63">
        <v>3631</v>
      </c>
      <c r="B238" s="65" t="s">
        <v>526</v>
      </c>
      <c r="C238" s="242" t="s">
        <v>527</v>
      </c>
      <c r="D238" s="189">
        <v>35461.050000000003</v>
      </c>
      <c r="E238" s="189">
        <v>17943.72</v>
      </c>
      <c r="F238" s="45">
        <f t="shared" si="44"/>
        <v>50.601208932053623</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5147.5</v>
      </c>
      <c r="E246" s="60">
        <f t="shared" si="48"/>
        <v>24105.94</v>
      </c>
      <c r="F246" s="45">
        <f t="shared" ref="F246:F249" si="49">IF(D246&lt;&gt;0,IF(E246/D246&gt;=100,"&gt;&gt;100",E246/D246*100),"-")</f>
        <v>468.30383681398729</v>
      </c>
    </row>
    <row r="247" spans="1:6" ht="12.75" customHeight="1" x14ac:dyDescent="0.2">
      <c r="A247" s="63" t="s">
        <v>541</v>
      </c>
      <c r="B247" s="64" t="s">
        <v>542</v>
      </c>
      <c r="C247" s="242" t="s">
        <v>541</v>
      </c>
      <c r="D247" s="189">
        <v>5147.5</v>
      </c>
      <c r="E247" s="189">
        <v>24105.94</v>
      </c>
      <c r="F247" s="45">
        <f t="shared" si="49"/>
        <v>468.30383681398729</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232547.35</v>
      </c>
      <c r="E250" s="60">
        <f t="shared" si="50"/>
        <v>234232.65</v>
      </c>
      <c r="F250" s="45">
        <f t="shared" ref="F250:F253" si="51">IF(D250&lt;&gt;0,IF(E250/D250&gt;=100,"&gt;&gt;100",E250/D250*100),"-")</f>
        <v>100.72471262304215</v>
      </c>
    </row>
    <row r="251" spans="1:6" ht="24" x14ac:dyDescent="0.2">
      <c r="A251" s="63">
        <v>3672</v>
      </c>
      <c r="B251" s="64" t="s">
        <v>549</v>
      </c>
      <c r="C251" s="242" t="s">
        <v>550</v>
      </c>
      <c r="D251" s="189">
        <v>232547.35</v>
      </c>
      <c r="E251" s="189">
        <v>234232.65</v>
      </c>
      <c r="F251" s="45">
        <f t="shared" si="51"/>
        <v>100.72471262304215</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121764.49</v>
      </c>
      <c r="E262" s="60">
        <f t="shared" si="55"/>
        <v>119025.44</v>
      </c>
      <c r="F262" s="45">
        <f t="shared" ref="F262:F268" si="56">IF(D262&lt;&gt;0,IF(E262/D262&gt;=100,"&gt;&gt;100",E262/D262*100),"-")</f>
        <v>97.750534659160479</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121764.49</v>
      </c>
      <c r="E269" s="60">
        <f t="shared" si="58"/>
        <v>119025.44</v>
      </c>
      <c r="F269" s="45">
        <f t="shared" ref="F269:F272" si="59">IF(D269&lt;&gt;0,IF(E269/D269&gt;=100,"&gt;&gt;100",E269/D269*100),"-")</f>
        <v>97.750534659160479</v>
      </c>
    </row>
    <row r="270" spans="1:6" ht="12.75" customHeight="1" x14ac:dyDescent="0.2">
      <c r="A270" s="63">
        <v>3721</v>
      </c>
      <c r="B270" s="65" t="s">
        <v>581</v>
      </c>
      <c r="C270" s="242" t="s">
        <v>582</v>
      </c>
      <c r="D270" s="189">
        <v>90080.13</v>
      </c>
      <c r="E270" s="189">
        <v>58787.05</v>
      </c>
      <c r="F270" s="45">
        <f t="shared" si="59"/>
        <v>65.260840542747886</v>
      </c>
    </row>
    <row r="271" spans="1:6" ht="12.75" customHeight="1" x14ac:dyDescent="0.2">
      <c r="A271" s="63">
        <v>3722</v>
      </c>
      <c r="B271" s="65" t="s">
        <v>583</v>
      </c>
      <c r="C271" s="242" t="s">
        <v>584</v>
      </c>
      <c r="D271" s="189">
        <v>31684.36</v>
      </c>
      <c r="E271" s="189">
        <v>60238.39</v>
      </c>
      <c r="F271" s="45">
        <f t="shared" si="59"/>
        <v>190.12026753893718</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302103.08999999997</v>
      </c>
      <c r="E273" s="60">
        <f t="shared" si="60"/>
        <v>245068.96000000002</v>
      </c>
      <c r="F273" s="45">
        <f t="shared" ref="F273:F277" si="61">IF(D273&lt;&gt;0,IF(E273/D273&gt;=100,"&gt;&gt;100",E273/D273*100),"-")</f>
        <v>81.120970990399357</v>
      </c>
    </row>
    <row r="274" spans="1:6" ht="12.75" customHeight="1" x14ac:dyDescent="0.2">
      <c r="A274" s="63">
        <v>381</v>
      </c>
      <c r="B274" s="64" t="s">
        <v>589</v>
      </c>
      <c r="C274" s="242" t="s">
        <v>590</v>
      </c>
      <c r="D274" s="60">
        <f t="shared" ref="D274:E274" si="62">SUM(D275:D277)</f>
        <v>237782.39999999999</v>
      </c>
      <c r="E274" s="60">
        <f t="shared" si="62"/>
        <v>211276.57</v>
      </c>
      <c r="F274" s="45">
        <f t="shared" si="61"/>
        <v>88.852905008949364</v>
      </c>
    </row>
    <row r="275" spans="1:6" ht="12.75" customHeight="1" x14ac:dyDescent="0.2">
      <c r="A275" s="63">
        <v>3811</v>
      </c>
      <c r="B275" s="64" t="s">
        <v>591</v>
      </c>
      <c r="C275" s="242" t="s">
        <v>592</v>
      </c>
      <c r="D275" s="189">
        <v>237692.4</v>
      </c>
      <c r="E275" s="189">
        <v>210896.17</v>
      </c>
      <c r="F275" s="45">
        <f t="shared" si="61"/>
        <v>88.726509556048072</v>
      </c>
    </row>
    <row r="276" spans="1:6" ht="12.75" customHeight="1" x14ac:dyDescent="0.2">
      <c r="A276" s="63">
        <v>3812</v>
      </c>
      <c r="B276" s="64" t="s">
        <v>593</v>
      </c>
      <c r="C276" s="242" t="s">
        <v>594</v>
      </c>
      <c r="D276" s="189">
        <v>90</v>
      </c>
      <c r="E276" s="189">
        <v>380.4</v>
      </c>
      <c r="F276" s="45">
        <f t="shared" si="61"/>
        <v>422.66666666666663</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33792.39</v>
      </c>
      <c r="F278" s="45" t="str">
        <f t="shared" ref="F278:F282" si="64">IF(D278&lt;&gt;0,IF(E278/D278&gt;=100,"&gt;&gt;100",E278/D278*100),"-")</f>
        <v>-</v>
      </c>
    </row>
    <row r="279" spans="1:6" ht="12.75" customHeight="1" x14ac:dyDescent="0.2">
      <c r="A279" s="63">
        <v>3821</v>
      </c>
      <c r="B279" s="64" t="s">
        <v>599</v>
      </c>
      <c r="C279" s="242" t="s">
        <v>600</v>
      </c>
      <c r="D279" s="189">
        <v>0</v>
      </c>
      <c r="E279" s="189">
        <v>33792.39</v>
      </c>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64320.69</v>
      </c>
      <c r="E283" s="60">
        <f t="shared" si="65"/>
        <v>0</v>
      </c>
      <c r="F283" s="45">
        <f t="shared" ref="F283:F294" si="66">IF(D283&lt;&gt;0,IF(E283/D283&gt;=100,"&gt;&gt;100",E283/D283*100),"-")</f>
        <v>0</v>
      </c>
    </row>
    <row r="284" spans="1:6" ht="12.75" customHeight="1" x14ac:dyDescent="0.2">
      <c r="A284" s="63">
        <v>3831</v>
      </c>
      <c r="B284" s="64" t="s">
        <v>609</v>
      </c>
      <c r="C284" s="242" t="s">
        <v>610</v>
      </c>
      <c r="D284" s="189">
        <v>64320.69</v>
      </c>
      <c r="E284" s="189"/>
      <c r="F284" s="45">
        <f t="shared" si="66"/>
        <v>0</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1571191.3900000001</v>
      </c>
      <c r="E299" s="60">
        <f>E152-E297+E298</f>
        <v>1749774.1</v>
      </c>
      <c r="F299" s="45">
        <f t="shared" si="68"/>
        <v>111.36606979497259</v>
      </c>
    </row>
    <row r="300" spans="1:6" ht="12.75" customHeight="1" x14ac:dyDescent="0.2">
      <c r="A300" s="63" t="s">
        <v>630</v>
      </c>
      <c r="B300" s="64" t="s">
        <v>641</v>
      </c>
      <c r="C300" s="242" t="s">
        <v>642</v>
      </c>
      <c r="D300" s="60">
        <f>IF(D6&gt;=D299,D6-D299,0)</f>
        <v>542839.49000000022</v>
      </c>
      <c r="E300" s="60">
        <f>IF(E6&gt;=E299,E6-E299,0)</f>
        <v>568006.06999999983</v>
      </c>
      <c r="F300" s="45">
        <f t="shared" si="68"/>
        <v>104.63609970601063</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6335562.0700000003</v>
      </c>
      <c r="E302" s="189">
        <v>6948488.7699999996</v>
      </c>
      <c r="F302" s="45">
        <f t="shared" si="68"/>
        <v>109.67438552772317</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1526124.82</v>
      </c>
      <c r="E304" s="189">
        <v>1413005.9</v>
      </c>
      <c r="F304" s="45">
        <f t="shared" si="68"/>
        <v>92.587833018795919</v>
      </c>
    </row>
    <row r="305" spans="1:6" ht="12" x14ac:dyDescent="0.2">
      <c r="A305" s="63">
        <v>9661</v>
      </c>
      <c r="B305" s="206" t="s">
        <v>651</v>
      </c>
      <c r="C305" s="242" t="s">
        <v>652</v>
      </c>
      <c r="D305" s="189">
        <v>0</v>
      </c>
      <c r="E305" s="189"/>
      <c r="F305" s="45" t="str">
        <f t="shared" si="68"/>
        <v>-</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1536.53</v>
      </c>
      <c r="E308" s="60">
        <f t="shared" si="71"/>
        <v>3864.08</v>
      </c>
      <c r="F308" s="45">
        <f t="shared" ref="F308:F428" si="72">IF(D308&lt;&gt;0,IF(E308/D308&gt;=100,"&gt;&gt;100",E308/D308*100),"-")</f>
        <v>251.48093431303002</v>
      </c>
    </row>
    <row r="309" spans="1:6" ht="12.75" customHeight="1" x14ac:dyDescent="0.2">
      <c r="A309" s="63">
        <v>71</v>
      </c>
      <c r="B309" s="64" t="s">
        <v>658</v>
      </c>
      <c r="C309" s="242" t="s">
        <v>659</v>
      </c>
      <c r="D309" s="60">
        <f t="shared" ref="D309:E309" si="73">D310+D314</f>
        <v>207.05</v>
      </c>
      <c r="E309" s="60">
        <f t="shared" si="73"/>
        <v>0</v>
      </c>
      <c r="F309" s="45">
        <f t="shared" si="72"/>
        <v>0</v>
      </c>
    </row>
    <row r="310" spans="1:6" ht="24" x14ac:dyDescent="0.2">
      <c r="A310" s="63">
        <v>711</v>
      </c>
      <c r="B310" s="64" t="s">
        <v>660</v>
      </c>
      <c r="C310" s="242" t="s">
        <v>661</v>
      </c>
      <c r="D310" s="60">
        <f t="shared" ref="D310:E310" si="74">SUM(D311:D313)</f>
        <v>207.05</v>
      </c>
      <c r="E310" s="60">
        <f t="shared" si="74"/>
        <v>0</v>
      </c>
      <c r="F310" s="45">
        <f t="shared" si="72"/>
        <v>0</v>
      </c>
    </row>
    <row r="311" spans="1:6" ht="12.75" customHeight="1" x14ac:dyDescent="0.2">
      <c r="A311" s="63">
        <v>7111</v>
      </c>
      <c r="B311" s="64" t="s">
        <v>662</v>
      </c>
      <c r="C311" s="242" t="s">
        <v>663</v>
      </c>
      <c r="D311" s="189">
        <v>207.05</v>
      </c>
      <c r="E311" s="189"/>
      <c r="F311" s="45">
        <f t="shared" si="72"/>
        <v>0</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1329.48</v>
      </c>
      <c r="E321" s="60">
        <f t="shared" si="76"/>
        <v>3864.08</v>
      </c>
      <c r="F321" s="45">
        <f t="shared" si="72"/>
        <v>290.64596684417967</v>
      </c>
    </row>
    <row r="322" spans="1:6" ht="12.75" customHeight="1" x14ac:dyDescent="0.2">
      <c r="A322" s="63">
        <v>721</v>
      </c>
      <c r="B322" s="64" t="s">
        <v>684</v>
      </c>
      <c r="C322" s="242" t="s">
        <v>685</v>
      </c>
      <c r="D322" s="60">
        <f t="shared" ref="D322:E322" si="77">SUM(D323:D326)</f>
        <v>1329.48</v>
      </c>
      <c r="E322" s="60">
        <f t="shared" si="77"/>
        <v>3864.08</v>
      </c>
      <c r="F322" s="45">
        <f t="shared" si="72"/>
        <v>290.64596684417967</v>
      </c>
    </row>
    <row r="323" spans="1:6" ht="12.75" customHeight="1" x14ac:dyDescent="0.2">
      <c r="A323" s="63">
        <v>7211</v>
      </c>
      <c r="B323" s="64" t="s">
        <v>686</v>
      </c>
      <c r="C323" s="242" t="s">
        <v>687</v>
      </c>
      <c r="D323" s="189">
        <v>1329.48</v>
      </c>
      <c r="E323" s="189">
        <v>3864.08</v>
      </c>
      <c r="F323" s="45">
        <f t="shared" si="72"/>
        <v>290.64596684417967</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111251.15</v>
      </c>
      <c r="E360" s="60">
        <f t="shared" si="86"/>
        <v>415983.12</v>
      </c>
      <c r="F360" s="45">
        <f t="shared" si="72"/>
        <v>373.91354606222052</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77372.11</v>
      </c>
      <c r="E373" s="60">
        <f t="shared" si="90"/>
        <v>315207.33</v>
      </c>
      <c r="F373" s="45">
        <f t="shared" si="72"/>
        <v>407.39141016058625</v>
      </c>
    </row>
    <row r="374" spans="1:6" ht="12.75" customHeight="1" x14ac:dyDescent="0.2">
      <c r="A374" s="63">
        <v>421</v>
      </c>
      <c r="B374" s="64" t="s">
        <v>780</v>
      </c>
      <c r="C374" s="242" t="s">
        <v>781</v>
      </c>
      <c r="D374" s="60">
        <f t="shared" ref="D374:E374" si="91">SUM(D375:D378)</f>
        <v>45635.11</v>
      </c>
      <c r="E374" s="60">
        <f t="shared" si="91"/>
        <v>287534.88</v>
      </c>
      <c r="F374" s="45">
        <f t="shared" si="72"/>
        <v>630.07381816325199</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27747.13</v>
      </c>
      <c r="E377" s="189">
        <v>72170</v>
      </c>
      <c r="F377" s="45">
        <f t="shared" si="72"/>
        <v>260.09897239822641</v>
      </c>
    </row>
    <row r="378" spans="1:6" ht="12.75" customHeight="1" x14ac:dyDescent="0.2">
      <c r="A378" s="63">
        <v>4214</v>
      </c>
      <c r="B378" s="64" t="s">
        <v>692</v>
      </c>
      <c r="C378" s="242" t="s">
        <v>785</v>
      </c>
      <c r="D378" s="189">
        <v>17887.98</v>
      </c>
      <c r="E378" s="189">
        <v>215364.88</v>
      </c>
      <c r="F378" s="45">
        <f t="shared" si="72"/>
        <v>1203.9642262569614</v>
      </c>
    </row>
    <row r="379" spans="1:6" ht="12.75" customHeight="1" x14ac:dyDescent="0.2">
      <c r="A379" s="63">
        <v>422</v>
      </c>
      <c r="B379" s="64" t="s">
        <v>786</v>
      </c>
      <c r="C379" s="242" t="s">
        <v>787</v>
      </c>
      <c r="D379" s="60">
        <f t="shared" ref="D379:E379" si="92">SUM(D380:D387)</f>
        <v>31249.38</v>
      </c>
      <c r="E379" s="60">
        <f t="shared" si="92"/>
        <v>22141.439999999999</v>
      </c>
      <c r="F379" s="45">
        <f t="shared" si="72"/>
        <v>70.854013743632677</v>
      </c>
    </row>
    <row r="380" spans="1:6" ht="12.75" customHeight="1" x14ac:dyDescent="0.2">
      <c r="A380" s="63">
        <v>4221</v>
      </c>
      <c r="B380" s="64" t="s">
        <v>696</v>
      </c>
      <c r="C380" s="242" t="s">
        <v>788</v>
      </c>
      <c r="D380" s="189">
        <v>0</v>
      </c>
      <c r="E380" s="189"/>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v>2374.41</v>
      </c>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31249.38</v>
      </c>
      <c r="E386" s="189">
        <v>19767.03</v>
      </c>
      <c r="F386" s="45">
        <f t="shared" si="72"/>
        <v>63.255750994099714</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487.62</v>
      </c>
      <c r="E393" s="60">
        <f t="shared" si="94"/>
        <v>2531.0100000000002</v>
      </c>
      <c r="F393" s="45">
        <f t="shared" si="72"/>
        <v>519.05377137935284</v>
      </c>
    </row>
    <row r="394" spans="1:6" ht="12.75" customHeight="1" x14ac:dyDescent="0.2">
      <c r="A394" s="63">
        <v>4241</v>
      </c>
      <c r="B394" s="64" t="s">
        <v>805</v>
      </c>
      <c r="C394" s="242" t="s">
        <v>806</v>
      </c>
      <c r="D394" s="189">
        <v>487.62</v>
      </c>
      <c r="E394" s="189">
        <v>2531.0100000000002</v>
      </c>
      <c r="F394" s="45">
        <f t="shared" si="72"/>
        <v>519.05377137935284</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3000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v>3000</v>
      </c>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33879.040000000001</v>
      </c>
      <c r="E412" s="60">
        <f t="shared" si="100"/>
        <v>100775.79</v>
      </c>
      <c r="F412" s="45">
        <f t="shared" si="72"/>
        <v>297.45763162120295</v>
      </c>
    </row>
    <row r="413" spans="1:6" ht="12.75" customHeight="1" x14ac:dyDescent="0.2">
      <c r="A413" s="63">
        <v>451</v>
      </c>
      <c r="B413" s="64" t="s">
        <v>833</v>
      </c>
      <c r="C413" s="242" t="s">
        <v>834</v>
      </c>
      <c r="D413" s="189">
        <v>33879.040000000001</v>
      </c>
      <c r="E413" s="189">
        <v>100775.79</v>
      </c>
      <c r="F413" s="45">
        <f t="shared" si="72"/>
        <v>297.45763162120295</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109714.62</v>
      </c>
      <c r="E418" s="60">
        <f t="shared" si="102"/>
        <v>412119.03999999998</v>
      </c>
      <c r="F418" s="45">
        <f t="shared" si="72"/>
        <v>375.62818884119548</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7886299.8099999996</v>
      </c>
      <c r="E420" s="189">
        <v>8004887.2599999998</v>
      </c>
      <c r="F420" s="45">
        <f t="shared" si="72"/>
        <v>101.50371470597186</v>
      </c>
    </row>
    <row r="421" spans="1:6" ht="12.75" customHeight="1" x14ac:dyDescent="0.2">
      <c r="A421" s="63">
        <v>97</v>
      </c>
      <c r="B421" s="206" t="s">
        <v>849</v>
      </c>
      <c r="C421" s="242" t="s">
        <v>850</v>
      </c>
      <c r="D421" s="189">
        <v>19411.72</v>
      </c>
      <c r="E421" s="189">
        <v>9390.7900000000009</v>
      </c>
      <c r="F421" s="45">
        <f t="shared" si="72"/>
        <v>48.376908383182943</v>
      </c>
    </row>
    <row r="422" spans="1:6" ht="12.75" customHeight="1" x14ac:dyDescent="0.2">
      <c r="A422" s="63" t="s">
        <v>630</v>
      </c>
      <c r="B422" s="64" t="s">
        <v>851</v>
      </c>
      <c r="C422" s="242" t="s">
        <v>852</v>
      </c>
      <c r="D422" s="60">
        <f>D6+D308</f>
        <v>2115567.41</v>
      </c>
      <c r="E422" s="60">
        <f>E6+E308</f>
        <v>2321644.25</v>
      </c>
      <c r="F422" s="45">
        <f t="shared" si="72"/>
        <v>109.74097251762825</v>
      </c>
    </row>
    <row r="423" spans="1:6" ht="12.75" customHeight="1" x14ac:dyDescent="0.2">
      <c r="A423" s="63" t="s">
        <v>630</v>
      </c>
      <c r="B423" s="64" t="s">
        <v>853</v>
      </c>
      <c r="C423" s="242" t="s">
        <v>854</v>
      </c>
      <c r="D423" s="60">
        <f t="shared" ref="D423:E423" si="103">D299+D360</f>
        <v>1682442.54</v>
      </c>
      <c r="E423" s="60">
        <f t="shared" si="103"/>
        <v>2165757.2200000002</v>
      </c>
      <c r="F423" s="45">
        <f t="shared" si="72"/>
        <v>128.72696502312644</v>
      </c>
    </row>
    <row r="424" spans="1:6" ht="12.75" customHeight="1" x14ac:dyDescent="0.2">
      <c r="A424" s="63" t="s">
        <v>630</v>
      </c>
      <c r="B424" s="64" t="s">
        <v>855</v>
      </c>
      <c r="C424" s="242" t="s">
        <v>856</v>
      </c>
      <c r="D424" s="60">
        <f t="shared" ref="D424:E424" si="104">IF(D422&gt;=D423,D422-D423,0)</f>
        <v>433124.87000000011</v>
      </c>
      <c r="E424" s="60">
        <f t="shared" si="104"/>
        <v>155887.0299999998</v>
      </c>
      <c r="F424" s="45">
        <f t="shared" si="72"/>
        <v>35.991244280200249</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1550737.7399999993</v>
      </c>
      <c r="E427" s="60">
        <f t="shared" si="107"/>
        <v>1056398.4900000002</v>
      </c>
      <c r="F427" s="45">
        <f t="shared" si="72"/>
        <v>68.122317704088417</v>
      </c>
    </row>
    <row r="428" spans="1:6" ht="24" x14ac:dyDescent="0.2">
      <c r="A428" s="244" t="s">
        <v>864</v>
      </c>
      <c r="B428" s="238" t="s">
        <v>865</v>
      </c>
      <c r="C428" s="245" t="s">
        <v>866</v>
      </c>
      <c r="D428" s="81">
        <f t="shared" ref="D428:E428" si="108">D304+D421</f>
        <v>1545536.54</v>
      </c>
      <c r="E428" s="81">
        <f t="shared" si="108"/>
        <v>1422396.69</v>
      </c>
      <c r="F428" s="61">
        <f t="shared" si="72"/>
        <v>92.032550068340655</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100000</v>
      </c>
      <c r="E430" s="60">
        <f>E431+E466+E479+E491+E522</f>
        <v>0</v>
      </c>
      <c r="F430" s="45">
        <f t="shared" ref="F430:F651" si="109">IF(D430&lt;&gt;0,IF(E430/D430&gt;=100,"&gt;&gt;100",E430/D430*100),"-")</f>
        <v>0</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100000</v>
      </c>
      <c r="E491" s="60">
        <f t="shared" si="126"/>
        <v>0</v>
      </c>
      <c r="F491" s="45">
        <f t="shared" si="109"/>
        <v>0</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100000</v>
      </c>
      <c r="E509" s="60">
        <f t="shared" si="130"/>
        <v>0</v>
      </c>
      <c r="F509" s="45">
        <f t="shared" si="109"/>
        <v>0</v>
      </c>
    </row>
    <row r="510" spans="1:6" ht="12.75" customHeight="1" x14ac:dyDescent="0.2">
      <c r="A510" s="63">
        <v>8453</v>
      </c>
      <c r="B510" s="64" t="s">
        <v>1028</v>
      </c>
      <c r="C510" s="242" t="s">
        <v>1029</v>
      </c>
      <c r="D510" s="189">
        <v>100000</v>
      </c>
      <c r="E510" s="189"/>
      <c r="F510" s="45">
        <f t="shared" si="109"/>
        <v>0</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147584.16999999998</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147584.16999999998</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117584.17</v>
      </c>
      <c r="F609" s="45" t="str">
        <f t="shared" si="109"/>
        <v>-</v>
      </c>
    </row>
    <row r="610" spans="1:6" ht="24" x14ac:dyDescent="0.2">
      <c r="A610" s="63">
        <v>5443</v>
      </c>
      <c r="B610" s="64" t="s">
        <v>1218</v>
      </c>
      <c r="C610" s="242" t="s">
        <v>1219</v>
      </c>
      <c r="D610" s="189">
        <v>0</v>
      </c>
      <c r="E610" s="189">
        <v>117584.17</v>
      </c>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30000</v>
      </c>
      <c r="F616" s="45" t="str">
        <f t="shared" si="109"/>
        <v>-</v>
      </c>
    </row>
    <row r="617" spans="1:6" ht="24" x14ac:dyDescent="0.2">
      <c r="A617" s="63">
        <v>5453</v>
      </c>
      <c r="B617" s="178" t="s">
        <v>1232</v>
      </c>
      <c r="C617" s="242" t="s">
        <v>1233</v>
      </c>
      <c r="D617" s="189">
        <v>0</v>
      </c>
      <c r="E617" s="189">
        <v>30000</v>
      </c>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100000</v>
      </c>
      <c r="E639" s="60">
        <f>IF(E430-E535&gt;=0,E430-E535,0)</f>
        <v>0</v>
      </c>
      <c r="F639" s="45">
        <f t="shared" si="109"/>
        <v>0</v>
      </c>
    </row>
    <row r="640" spans="1:6" ht="12.75" customHeight="1" x14ac:dyDescent="0.2">
      <c r="A640" s="63" t="s">
        <v>630</v>
      </c>
      <c r="B640" s="64" t="s">
        <v>1278</v>
      </c>
      <c r="C640" s="242" t="s">
        <v>1279</v>
      </c>
      <c r="D640" s="60">
        <f>IF(D535-D430&gt;=0,D535-D430,0)</f>
        <v>0</v>
      </c>
      <c r="E640" s="60">
        <f>IF(E535-E430&gt;=0,E535-E430,0)</f>
        <v>147584.16999999998</v>
      </c>
      <c r="F640" s="45" t="str">
        <f t="shared" si="109"/>
        <v>-</v>
      </c>
    </row>
    <row r="641" spans="1:6" ht="12.75" customHeight="1" x14ac:dyDescent="0.2">
      <c r="A641" s="63">
        <v>92213</v>
      </c>
      <c r="B641" s="64" t="s">
        <v>1280</v>
      </c>
      <c r="C641" s="242" t="s">
        <v>1281</v>
      </c>
      <c r="D641" s="189">
        <v>239398.03</v>
      </c>
      <c r="E641" s="189">
        <v>374834.33</v>
      </c>
      <c r="F641" s="45">
        <f t="shared" si="109"/>
        <v>156.5736902680444</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2215567.41</v>
      </c>
      <c r="E643" s="60">
        <f>E422+E430</f>
        <v>2321644.25</v>
      </c>
      <c r="F643" s="45">
        <f t="shared" si="109"/>
        <v>104.78779564644344</v>
      </c>
    </row>
    <row r="644" spans="1:6" ht="12.75" customHeight="1" x14ac:dyDescent="0.2">
      <c r="A644" s="63" t="s">
        <v>630</v>
      </c>
      <c r="B644" s="64" t="s">
        <v>1286</v>
      </c>
      <c r="C644" s="242" t="s">
        <v>1287</v>
      </c>
      <c r="D644" s="60">
        <f>D423+D535</f>
        <v>1682442.54</v>
      </c>
      <c r="E644" s="60">
        <f>E423+E535</f>
        <v>2313341.39</v>
      </c>
      <c r="F644" s="45">
        <f t="shared" si="109"/>
        <v>137.49898347197046</v>
      </c>
    </row>
    <row r="645" spans="1:6" ht="12.75" customHeight="1" x14ac:dyDescent="0.2">
      <c r="A645" s="63" t="s">
        <v>630</v>
      </c>
      <c r="B645" s="64" t="s">
        <v>1288</v>
      </c>
      <c r="C645" s="242" t="s">
        <v>1289</v>
      </c>
      <c r="D645" s="60">
        <f t="shared" ref="D645:E645" si="163">IF(D643&gt;=D644,D643-D644,0)</f>
        <v>533124.87000000011</v>
      </c>
      <c r="E645" s="60">
        <f t="shared" si="163"/>
        <v>8302.8599999998696</v>
      </c>
      <c r="F645" s="45">
        <f t="shared" si="109"/>
        <v>1.5573949870318127</v>
      </c>
    </row>
    <row r="646" spans="1:6" ht="12.75" customHeight="1" x14ac:dyDescent="0.2">
      <c r="A646" s="63" t="s">
        <v>630</v>
      </c>
      <c r="B646" s="64" t="s">
        <v>1290</v>
      </c>
      <c r="C646" s="242" t="s">
        <v>1291</v>
      </c>
      <c r="D646" s="60">
        <f t="shared" ref="D646:E646" si="164">IF(D644&gt;=D643,D644-D643,0)</f>
        <v>0</v>
      </c>
      <c r="E646" s="60">
        <f t="shared" si="164"/>
        <v>0</v>
      </c>
      <c r="F646" s="45" t="str">
        <f t="shared" si="109"/>
        <v>-</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1311339.7099999993</v>
      </c>
      <c r="E648" s="60">
        <f>IF(E427-E426+E642-E641&gt;=0,E427-E426+E642-E641,0)</f>
        <v>681564.16000000015</v>
      </c>
      <c r="F648" s="45">
        <f t="shared" si="109"/>
        <v>51.974645074997426</v>
      </c>
    </row>
    <row r="649" spans="1:6" ht="24" x14ac:dyDescent="0.2">
      <c r="A649" s="63" t="s">
        <v>630</v>
      </c>
      <c r="B649" s="64" t="s">
        <v>1296</v>
      </c>
      <c r="C649" s="242" t="s">
        <v>1297</v>
      </c>
      <c r="D649" s="60">
        <f t="shared" ref="D649:E649" si="165">IF(D645+D647-D646-D648&gt;=0,D645+D647-D646-D648,0)</f>
        <v>0</v>
      </c>
      <c r="E649" s="60">
        <f t="shared" si="165"/>
        <v>0</v>
      </c>
      <c r="F649" s="45" t="str">
        <f t="shared" si="109"/>
        <v>-</v>
      </c>
    </row>
    <row r="650" spans="1:6" ht="24" x14ac:dyDescent="0.2">
      <c r="A650" s="63" t="s">
        <v>630</v>
      </c>
      <c r="B650" s="64" t="s">
        <v>1298</v>
      </c>
      <c r="C650" s="242" t="s">
        <v>1299</v>
      </c>
      <c r="D650" s="60">
        <f t="shared" ref="D650:E650" si="166">IF(D646+D648-D645-D647&gt;=0,D646+D648-D645-D647,0)</f>
        <v>778214.83999999915</v>
      </c>
      <c r="E650" s="60">
        <f t="shared" si="166"/>
        <v>673261.30000000028</v>
      </c>
      <c r="F650" s="45">
        <f t="shared" si="109"/>
        <v>86.513551964647846</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10421.5</v>
      </c>
      <c r="E653" s="189">
        <v>123385.63</v>
      </c>
      <c r="F653" s="45">
        <f t="shared" ref="F653:F740" si="167">IF(D653&lt;&gt;0,IF(E653/D653&gt;=100,"&gt;&gt;100",E653/D653*100),"-")</f>
        <v>1183.9526939500072</v>
      </c>
    </row>
    <row r="654" spans="1:6" ht="12.75" customHeight="1" x14ac:dyDescent="0.2">
      <c r="A654" s="63" t="s">
        <v>1305</v>
      </c>
      <c r="B654" s="64" t="s">
        <v>1306</v>
      </c>
      <c r="C654" s="242" t="s">
        <v>1305</v>
      </c>
      <c r="D654" s="189">
        <v>2315364.6800000002</v>
      </c>
      <c r="E654" s="393">
        <v>2480913.85</v>
      </c>
      <c r="F654" s="45">
        <f t="shared" si="167"/>
        <v>107.15002571430779</v>
      </c>
    </row>
    <row r="655" spans="1:6" ht="12.75" customHeight="1" x14ac:dyDescent="0.2">
      <c r="A655" s="63" t="s">
        <v>1307</v>
      </c>
      <c r="B655" s="64" t="s">
        <v>1308</v>
      </c>
      <c r="C655" s="242" t="s">
        <v>1307</v>
      </c>
      <c r="D655" s="189">
        <v>2314923.98</v>
      </c>
      <c r="E655" s="189">
        <v>2570914.16</v>
      </c>
      <c r="F655" s="45">
        <f t="shared" si="167"/>
        <v>111.05825427580565</v>
      </c>
    </row>
    <row r="656" spans="1:6" ht="24" x14ac:dyDescent="0.2">
      <c r="A656" s="63">
        <v>11</v>
      </c>
      <c r="B656" s="64" t="s">
        <v>1309</v>
      </c>
      <c r="C656" s="242" t="s">
        <v>1310</v>
      </c>
      <c r="D656" s="60">
        <f t="shared" ref="D656:E656" si="168">+D653+D654-D655</f>
        <v>10862.200000000186</v>
      </c>
      <c r="E656" s="60">
        <f t="shared" si="168"/>
        <v>33385.319999999832</v>
      </c>
      <c r="F656" s="45">
        <f t="shared" si="167"/>
        <v>307.35320653273976</v>
      </c>
    </row>
    <row r="657" spans="1:6" ht="24" x14ac:dyDescent="0.2">
      <c r="A657" s="63" t="s">
        <v>630</v>
      </c>
      <c r="B657" s="64" t="s">
        <v>1311</v>
      </c>
      <c r="C657" s="242" t="s">
        <v>1312</v>
      </c>
      <c r="D657" s="248">
        <v>8</v>
      </c>
      <c r="E657" s="248">
        <v>40</v>
      </c>
      <c r="F657" s="45">
        <f t="shared" si="167"/>
        <v>500</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8</v>
      </c>
      <c r="E659" s="248">
        <v>40</v>
      </c>
      <c r="F659" s="45">
        <f t="shared" si="167"/>
        <v>500</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958055.57</v>
      </c>
      <c r="E669" s="189">
        <v>275446.08</v>
      </c>
      <c r="F669" s="45">
        <f t="shared" si="167"/>
        <v>28.750532706573591</v>
      </c>
    </row>
    <row r="670" spans="1:6" ht="12.75" customHeight="1" x14ac:dyDescent="0.2">
      <c r="A670" s="63">
        <v>63312</v>
      </c>
      <c r="B670" s="64" t="s">
        <v>1338</v>
      </c>
      <c r="C670" s="242" t="s">
        <v>1339</v>
      </c>
      <c r="D670" s="189">
        <v>0</v>
      </c>
      <c r="E670" s="189">
        <v>18134.16</v>
      </c>
      <c r="F670" s="45" t="str">
        <f t="shared" si="167"/>
        <v>-</v>
      </c>
    </row>
    <row r="671" spans="1:6" ht="12.75" customHeight="1" x14ac:dyDescent="0.2">
      <c r="A671" s="63">
        <v>63313</v>
      </c>
      <c r="B671" s="64" t="s">
        <v>1340</v>
      </c>
      <c r="C671" s="242" t="s">
        <v>1341</v>
      </c>
      <c r="D671" s="189">
        <v>0</v>
      </c>
      <c r="E671" s="189">
        <v>7050.25</v>
      </c>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446.23</v>
      </c>
      <c r="E673" s="189">
        <v>300000</v>
      </c>
      <c r="F673" s="45" t="str">
        <f t="shared" si="167"/>
        <v>&gt;&gt;100</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5990.54</v>
      </c>
      <c r="E677" s="187">
        <v>13809.45</v>
      </c>
      <c r="F677" s="71">
        <f t="shared" si="167"/>
        <v>230.52095470525197</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252450</v>
      </c>
      <c r="E702" s="187">
        <v>118075.46</v>
      </c>
      <c r="F702" s="71">
        <f t="shared" si="167"/>
        <v>46.771820162408403</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0</v>
      </c>
      <c r="E734" s="187"/>
      <c r="F734" s="71" t="str">
        <f t="shared" si="167"/>
        <v>-</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35461.050000000003</v>
      </c>
      <c r="E782" s="187">
        <v>17943.72</v>
      </c>
      <c r="F782" s="71">
        <f t="shared" si="169"/>
        <v>50.601208932053623</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40551.019999999997</v>
      </c>
      <c r="E843" s="189">
        <v>47957.71</v>
      </c>
      <c r="F843" s="45">
        <f t="shared" si="169"/>
        <v>118.26511392315162</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15820.56</v>
      </c>
      <c r="E846" s="189">
        <v>10829.34</v>
      </c>
      <c r="F846" s="45">
        <f t="shared" si="169"/>
        <v>68.45105356573977</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33708.550000000003</v>
      </c>
      <c r="E848" s="189"/>
      <c r="F848" s="45">
        <f t="shared" si="169"/>
        <v>0</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v>1060.48</v>
      </c>
      <c r="F853" s="45" t="str">
        <f t="shared" si="169"/>
        <v>-</v>
      </c>
    </row>
    <row r="854" spans="1:6" ht="12.75" customHeight="1" x14ac:dyDescent="0.2">
      <c r="A854" s="63" t="s">
        <v>1684</v>
      </c>
      <c r="B854" s="64" t="s">
        <v>1685</v>
      </c>
      <c r="C854" s="242" t="s">
        <v>1684</v>
      </c>
      <c r="D854" s="189">
        <v>1294.3</v>
      </c>
      <c r="E854" s="189">
        <v>1109.02</v>
      </c>
      <c r="F854" s="45">
        <f t="shared" si="169"/>
        <v>85.684926214942436</v>
      </c>
    </row>
    <row r="855" spans="1:6" ht="12.75" customHeight="1" x14ac:dyDescent="0.2">
      <c r="A855" s="63" t="s">
        <v>1686</v>
      </c>
      <c r="B855" s="64" t="s">
        <v>1687</v>
      </c>
      <c r="C855" s="242" t="s">
        <v>1686</v>
      </c>
      <c r="D855" s="189">
        <v>30390.06</v>
      </c>
      <c r="E855" s="189">
        <v>58068.89</v>
      </c>
      <c r="F855" s="45">
        <f t="shared" si="169"/>
        <v>191.07856318809505</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44" sqref="C4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1233311.5</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1965882.4999999998</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1485337.5599999998</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394631.65</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604946.47</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2522.4</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v>17683.349999999999</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49590.29</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118892.72</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254070.68</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43000</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415983.12</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64561.82</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2222655.0299999998</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1700350.9399999997</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401943.13</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605761.68999999994</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7568.34</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v>17683.349999999999</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49590.29</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89724.95</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223491.19</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304588</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233796.08</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288508.01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288508.01</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976538.9700000002</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793122.12</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379540.44</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15320.84</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v>9578.42</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v>5742.42</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293891.07999999996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131687.22</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v>59855.199999999997</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v>102348.66</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t="s">
        <v>630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15628.27</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v>858.37</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v>665.28</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v>1703.74</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v>12400.88</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49058.76</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v>6693.19</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v>710.97</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v>21331.08</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v>20323.52</v>
      </c>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5641.49</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v>1605.06</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v>4036.43</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392927.31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161156.18</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v>27325.39</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v>43721.18</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v>160724.56</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18174.37</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v>18174.37</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v>2480</v>
      </c>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183416.85</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122817.08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60599.77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92" zoomScaleNormal="100" zoomScaleSheetLayoutView="100" workbookViewId="0">
      <selection activeCell="C82" sqref="C8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18</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37148</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18</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3441</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3467</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Provjera</v>
      </c>
      <c r="C289" s="91" t="s">
        <v>3489</v>
      </c>
      <c r="D289" s="95"/>
      <c r="E289" s="51">
        <f t="shared" si="17"/>
        <v>0</v>
      </c>
      <c r="F289" s="51">
        <f t="shared" si="18"/>
        <v>1</v>
      </c>
      <c r="G289" s="51"/>
      <c r="H289" s="51"/>
      <c r="I289" s="51"/>
      <c r="J289" s="51"/>
      <c r="K289" s="51"/>
      <c r="L289" s="51">
        <f>IF(AND('PR-RAS'!D617&gt;0,'PR-RAS'!D992=0),1,0)</f>
        <v>0</v>
      </c>
      <c r="M289" s="51">
        <f>IF(AND('PR-RAS'!E617&gt;0,'PR-RAS'!E992=0),1,0)</f>
        <v>1</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2025-10-09T12:59:53Z</cp:lastPrinted>
  <dcterms:created xsi:type="dcterms:W3CDTF">2022-04-01T05:14:30Z</dcterms:created>
  <dcterms:modified xsi:type="dcterms:W3CDTF">2025-10-09T13:02:46Z</dcterms:modified>
</cp:coreProperties>
</file>