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atarina\Desktop\"/>
    </mc:Choice>
  </mc:AlternateContent>
  <xr:revisionPtr revIDLastSave="0" documentId="13_ncr:1_{D50A7630-68EB-46BE-898D-CF6EBAB6001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E328" i="9"/>
  <c r="B328" i="9" s="1"/>
  <c r="H327" i="9"/>
  <c r="G327" i="9"/>
  <c r="F327" i="9"/>
  <c r="E327" i="9"/>
  <c r="B327" i="9" s="1"/>
  <c r="H326" i="9"/>
  <c r="G326" i="9"/>
  <c r="E326" i="9" s="1"/>
  <c r="B326" i="9" s="1"/>
  <c r="F326" i="9"/>
  <c r="H325" i="9"/>
  <c r="G325" i="9"/>
  <c r="E325" i="9" s="1"/>
  <c r="B325" i="9" s="1"/>
  <c r="F325" i="9"/>
  <c r="H324" i="9"/>
  <c r="G324" i="9"/>
  <c r="F324" i="9"/>
  <c r="E324" i="9"/>
  <c r="B324" i="9" s="1"/>
  <c r="H323" i="9"/>
  <c r="G323" i="9"/>
  <c r="F323" i="9"/>
  <c r="E323" i="9"/>
  <c r="B323" i="9" s="1"/>
  <c r="H322" i="9"/>
  <c r="G322" i="9"/>
  <c r="E322" i="9" s="1"/>
  <c r="B322" i="9" s="1"/>
  <c r="F322" i="9"/>
  <c r="H321" i="9"/>
  <c r="G321" i="9"/>
  <c r="E321" i="9" s="1"/>
  <c r="B321" i="9" s="1"/>
  <c r="F321" i="9"/>
  <c r="H320" i="9"/>
  <c r="G320" i="9"/>
  <c r="F320" i="9"/>
  <c r="E320" i="9"/>
  <c r="B320" i="9" s="1"/>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E312" i="9"/>
  <c r="B312" i="9" s="1"/>
  <c r="H311" i="9"/>
  <c r="G311" i="9"/>
  <c r="F311" i="9"/>
  <c r="E311" i="9"/>
  <c r="B311" i="9" s="1"/>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c r="E291" i="9"/>
  <c r="B291" i="9" s="1"/>
  <c r="M290" i="9"/>
  <c r="L290" i="9"/>
  <c r="F290" i="9"/>
  <c r="B290" i="9" s="1"/>
  <c r="E290" i="9"/>
  <c r="M289" i="9"/>
  <c r="L289" i="9"/>
  <c r="F289" i="9" s="1"/>
  <c r="B289" i="9" s="1"/>
  <c r="E289" i="9"/>
  <c r="M288" i="9"/>
  <c r="F288" i="9" s="1"/>
  <c r="B288" i="9" s="1"/>
  <c r="L288" i="9"/>
  <c r="E288" i="9"/>
  <c r="M287" i="9"/>
  <c r="L287" i="9"/>
  <c r="F287" i="9"/>
  <c r="E287" i="9"/>
  <c r="B287" i="9" s="1"/>
  <c r="M286" i="9"/>
  <c r="L286" i="9"/>
  <c r="F286" i="9"/>
  <c r="B286" i="9" s="1"/>
  <c r="E286" i="9"/>
  <c r="M285" i="9"/>
  <c r="L285" i="9"/>
  <c r="F285" i="9" s="1"/>
  <c r="B285" i="9" s="1"/>
  <c r="E285" i="9"/>
  <c r="M284" i="9"/>
  <c r="F284" i="9" s="1"/>
  <c r="L284" i="9"/>
  <c r="E284" i="9"/>
  <c r="B284" i="9"/>
  <c r="M283" i="9"/>
  <c r="L283" i="9"/>
  <c r="F283" i="9"/>
  <c r="E283" i="9"/>
  <c r="B283" i="9" s="1"/>
  <c r="M282" i="9"/>
  <c r="L282" i="9"/>
  <c r="F282" i="9"/>
  <c r="B282" i="9" s="1"/>
  <c r="E282" i="9"/>
  <c r="M281" i="9"/>
  <c r="L281" i="9"/>
  <c r="F281" i="9" s="1"/>
  <c r="B281" i="9" s="1"/>
  <c r="E281" i="9"/>
  <c r="M280" i="9"/>
  <c r="F280" i="9" s="1"/>
  <c r="B280" i="9" s="1"/>
  <c r="L280" i="9"/>
  <c r="E280" i="9"/>
  <c r="M279" i="9"/>
  <c r="L279" i="9"/>
  <c r="F279" i="9" s="1"/>
  <c r="E279" i="9"/>
  <c r="B279" i="9" s="1"/>
  <c r="M278" i="9"/>
  <c r="L278" i="9"/>
  <c r="F278" i="9"/>
  <c r="B278" i="9" s="1"/>
  <c r="E278" i="9"/>
  <c r="M277" i="9"/>
  <c r="L277" i="9"/>
  <c r="F277" i="9" s="1"/>
  <c r="B277" i="9" s="1"/>
  <c r="E277" i="9"/>
  <c r="M276" i="9"/>
  <c r="F276" i="9" s="1"/>
  <c r="B276" i="9" s="1"/>
  <c r="L276" i="9"/>
  <c r="E276" i="9"/>
  <c r="M275" i="9"/>
  <c r="L275" i="9"/>
  <c r="F275" i="9"/>
  <c r="E275" i="9"/>
  <c r="B275" i="9" s="1"/>
  <c r="M274" i="9"/>
  <c r="L274" i="9"/>
  <c r="F274" i="9"/>
  <c r="B274" i="9" s="1"/>
  <c r="E274" i="9"/>
  <c r="M273" i="9"/>
  <c r="L273" i="9"/>
  <c r="F273" i="9" s="1"/>
  <c r="B273" i="9" s="1"/>
  <c r="E273" i="9"/>
  <c r="M272" i="9"/>
  <c r="F272" i="9" s="1"/>
  <c r="L272" i="9"/>
  <c r="E272" i="9"/>
  <c r="B272" i="9"/>
  <c r="M271" i="9"/>
  <c r="L271" i="9"/>
  <c r="F271" i="9" s="1"/>
  <c r="E271" i="9"/>
  <c r="B271" i="9" s="1"/>
  <c r="M270" i="9"/>
  <c r="L270" i="9"/>
  <c r="F270" i="9"/>
  <c r="B270" i="9" s="1"/>
  <c r="E270" i="9"/>
  <c r="M269" i="9"/>
  <c r="L269" i="9"/>
  <c r="F269" i="9" s="1"/>
  <c r="B269" i="9" s="1"/>
  <c r="E269" i="9"/>
  <c r="M268" i="9"/>
  <c r="F268" i="9" s="1"/>
  <c r="B268" i="9" s="1"/>
  <c r="L268" i="9"/>
  <c r="E268" i="9"/>
  <c r="M267" i="9"/>
  <c r="L267" i="9"/>
  <c r="F267" i="9" s="1"/>
  <c r="E267" i="9"/>
  <c r="M266" i="9"/>
  <c r="L266" i="9"/>
  <c r="F266" i="9"/>
  <c r="B266" i="9" s="1"/>
  <c r="E266" i="9"/>
  <c r="M265" i="9"/>
  <c r="L265" i="9"/>
  <c r="F265" i="9" s="1"/>
  <c r="E265" i="9"/>
  <c r="B265" i="9" s="1"/>
  <c r="M264" i="9"/>
  <c r="F264" i="9" s="1"/>
  <c r="L264" i="9"/>
  <c r="E264" i="9"/>
  <c r="B264" i="9"/>
  <c r="M263" i="9"/>
  <c r="L263" i="9"/>
  <c r="F263" i="9" s="1"/>
  <c r="E263" i="9"/>
  <c r="B263" i="9" s="1"/>
  <c r="M262" i="9"/>
  <c r="L262" i="9"/>
  <c r="F262" i="9"/>
  <c r="B262" i="9" s="1"/>
  <c r="E262" i="9"/>
  <c r="M261" i="9"/>
  <c r="L261" i="9"/>
  <c r="F261" i="9" s="1"/>
  <c r="B261" i="9" s="1"/>
  <c r="E261" i="9"/>
  <c r="M260" i="9"/>
  <c r="F260" i="9" s="1"/>
  <c r="B260" i="9" s="1"/>
  <c r="L260" i="9"/>
  <c r="E260" i="9"/>
  <c r="M259" i="9"/>
  <c r="L259" i="9"/>
  <c r="F259" i="9" s="1"/>
  <c r="E259" i="9"/>
  <c r="M258" i="9"/>
  <c r="L258" i="9"/>
  <c r="F258" i="9"/>
  <c r="B258" i="9" s="1"/>
  <c r="E258" i="9"/>
  <c r="M257" i="9"/>
  <c r="L257" i="9"/>
  <c r="F257" i="9" s="1"/>
  <c r="E257" i="9"/>
  <c r="B257" i="9" s="1"/>
  <c r="M256" i="9"/>
  <c r="F256" i="9" s="1"/>
  <c r="L256" i="9"/>
  <c r="E256" i="9"/>
  <c r="B256" i="9"/>
  <c r="M255" i="9"/>
  <c r="L255" i="9"/>
  <c r="F255" i="9" s="1"/>
  <c r="E255" i="9"/>
  <c r="B255" i="9" s="1"/>
  <c r="M254" i="9"/>
  <c r="L254" i="9"/>
  <c r="F254" i="9"/>
  <c r="B254" i="9" s="1"/>
  <c r="E254" i="9"/>
  <c r="M253" i="9"/>
  <c r="L253" i="9"/>
  <c r="F253" i="9" s="1"/>
  <c r="B253" i="9" s="1"/>
  <c r="E253" i="9"/>
  <c r="M252" i="9"/>
  <c r="F252" i="9" s="1"/>
  <c r="B252" i="9" s="1"/>
  <c r="L252" i="9"/>
  <c r="E252" i="9"/>
  <c r="M251" i="9"/>
  <c r="L251" i="9"/>
  <c r="F251" i="9" s="1"/>
  <c r="E251" i="9"/>
  <c r="M250" i="9"/>
  <c r="L250" i="9"/>
  <c r="F250" i="9"/>
  <c r="B250" i="9" s="1"/>
  <c r="E250" i="9"/>
  <c r="M249" i="9"/>
  <c r="L249" i="9"/>
  <c r="F249" i="9" s="1"/>
  <c r="B249" i="9" s="1"/>
  <c r="E249" i="9"/>
  <c r="M248" i="9"/>
  <c r="F248" i="9" s="1"/>
  <c r="L248" i="9"/>
  <c r="E248" i="9"/>
  <c r="B248" i="9"/>
  <c r="M247" i="9"/>
  <c r="L247" i="9"/>
  <c r="F247" i="9" s="1"/>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B240" i="9" s="1"/>
  <c r="L240" i="9"/>
  <c r="E240" i="9"/>
  <c r="M239" i="9"/>
  <c r="L239" i="9"/>
  <c r="F239" i="9" s="1"/>
  <c r="E239" i="9"/>
  <c r="B239" i="9" s="1"/>
  <c r="M238" i="9"/>
  <c r="L238" i="9"/>
  <c r="F238" i="9"/>
  <c r="B238" i="9" s="1"/>
  <c r="E238" i="9"/>
  <c r="M237" i="9"/>
  <c r="L237" i="9"/>
  <c r="F237" i="9" s="1"/>
  <c r="B237" i="9" s="1"/>
  <c r="E237" i="9"/>
  <c r="M236" i="9"/>
  <c r="F236" i="9" s="1"/>
  <c r="B236" i="9" s="1"/>
  <c r="L236" i="9"/>
  <c r="E236" i="9"/>
  <c r="M235" i="9"/>
  <c r="L235" i="9"/>
  <c r="F235" i="9" s="1"/>
  <c r="E235" i="9"/>
  <c r="B235" i="9" s="1"/>
  <c r="M234" i="9"/>
  <c r="L234" i="9"/>
  <c r="F234" i="9"/>
  <c r="B234" i="9" s="1"/>
  <c r="E234" i="9"/>
  <c r="M233" i="9"/>
  <c r="L233" i="9"/>
  <c r="F233" i="9" s="1"/>
  <c r="B233" i="9" s="1"/>
  <c r="E233" i="9"/>
  <c r="M232" i="9"/>
  <c r="F232" i="9" s="1"/>
  <c r="B232" i="9" s="1"/>
  <c r="L232" i="9"/>
  <c r="E232" i="9"/>
  <c r="M231" i="9"/>
  <c r="L231" i="9"/>
  <c r="F231" i="9"/>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B103" i="9" s="1"/>
  <c r="H102" i="9"/>
  <c r="E102" i="9" s="1"/>
  <c r="B102" i="9" s="1"/>
  <c r="G102" i="9"/>
  <c r="F102" i="9"/>
  <c r="H101" i="9"/>
  <c r="G101" i="9"/>
  <c r="F101" i="9"/>
  <c r="E101" i="9"/>
  <c r="B101" i="9" s="1"/>
  <c r="H100" i="9"/>
  <c r="G100" i="9"/>
  <c r="E100" i="9" s="1"/>
  <c r="F100" i="9"/>
  <c r="H99" i="9"/>
  <c r="G99" i="9"/>
  <c r="E99" i="9" s="1"/>
  <c r="B99" i="9" s="1"/>
  <c r="F99" i="9"/>
  <c r="H98" i="9"/>
  <c r="G98" i="9"/>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E92" i="9" s="1"/>
  <c r="G92" i="9"/>
  <c r="F92" i="9"/>
  <c r="H91" i="9"/>
  <c r="G91" i="9"/>
  <c r="E91" i="9" s="1"/>
  <c r="B91" i="9" s="1"/>
  <c r="F91" i="9"/>
  <c r="H90" i="9"/>
  <c r="G90" i="9"/>
  <c r="F90" i="9"/>
  <c r="H89" i="9"/>
  <c r="G89" i="9"/>
  <c r="F89" i="9"/>
  <c r="E89" i="9"/>
  <c r="B89" i="9" s="1"/>
  <c r="H88" i="9"/>
  <c r="E88" i="9" s="1"/>
  <c r="B88" i="9" s="1"/>
  <c r="G88" i="9"/>
  <c r="F88" i="9"/>
  <c r="H87" i="9"/>
  <c r="G87" i="9"/>
  <c r="E87" i="9" s="1"/>
  <c r="B87" i="9" s="1"/>
  <c r="F87" i="9"/>
  <c r="H86" i="9"/>
  <c r="G86" i="9"/>
  <c r="E86" i="9" s="1"/>
  <c r="B86" i="9" s="1"/>
  <c r="F86" i="9"/>
  <c r="H85" i="9"/>
  <c r="G85" i="9"/>
  <c r="F85" i="9"/>
  <c r="E85" i="9"/>
  <c r="B85" i="9" s="1"/>
  <c r="H84" i="9"/>
  <c r="E84" i="9" s="1"/>
  <c r="G84" i="9"/>
  <c r="F84" i="9"/>
  <c r="H83" i="9"/>
  <c r="G83" i="9"/>
  <c r="E83" i="9" s="1"/>
  <c r="B83" i="9" s="1"/>
  <c r="F83" i="9"/>
  <c r="H82" i="9"/>
  <c r="G82" i="9"/>
  <c r="F82" i="9"/>
  <c r="H81" i="9"/>
  <c r="G81" i="9"/>
  <c r="F81" i="9"/>
  <c r="E81" i="9"/>
  <c r="B81" i="9" s="1"/>
  <c r="H80" i="9"/>
  <c r="E80" i="9" s="1"/>
  <c r="B80" i="9" s="1"/>
  <c r="G80" i="9"/>
  <c r="F80" i="9"/>
  <c r="H79" i="9"/>
  <c r="G79" i="9"/>
  <c r="E79" i="9" s="1"/>
  <c r="B79" i="9" s="1"/>
  <c r="F79" i="9"/>
  <c r="H78" i="9"/>
  <c r="G78" i="9"/>
  <c r="E78" i="9" s="1"/>
  <c r="B78" i="9" s="1"/>
  <c r="F78" i="9"/>
  <c r="H77" i="9"/>
  <c r="G77" i="9"/>
  <c r="F77" i="9"/>
  <c r="E77" i="9"/>
  <c r="B77" i="9" s="1"/>
  <c r="H76" i="9"/>
  <c r="E76" i="9" s="1"/>
  <c r="G76" i="9"/>
  <c r="F76" i="9"/>
  <c r="H75" i="9"/>
  <c r="G75" i="9"/>
  <c r="E75" i="9" s="1"/>
  <c r="B75" i="9" s="1"/>
  <c r="F75" i="9"/>
  <c r="H74" i="9"/>
  <c r="G74" i="9"/>
  <c r="F74" i="9"/>
  <c r="H73" i="9"/>
  <c r="G73" i="9"/>
  <c r="F73" i="9"/>
  <c r="E73" i="9"/>
  <c r="B73" i="9" s="1"/>
  <c r="H72" i="9"/>
  <c r="E72" i="9" s="1"/>
  <c r="B72" i="9" s="1"/>
  <c r="G72" i="9"/>
  <c r="F72" i="9"/>
  <c r="H71" i="9"/>
  <c r="G71" i="9"/>
  <c r="E71" i="9" s="1"/>
  <c r="B71" i="9" s="1"/>
  <c r="F71" i="9"/>
  <c r="H70" i="9"/>
  <c r="G70" i="9"/>
  <c r="E70" i="9" s="1"/>
  <c r="B70" i="9" s="1"/>
  <c r="F70" i="9"/>
  <c r="H69" i="9"/>
  <c r="G69" i="9"/>
  <c r="F69" i="9"/>
  <c r="E69" i="9"/>
  <c r="B69" i="9" s="1"/>
  <c r="H68" i="9"/>
  <c r="E68" i="9" s="1"/>
  <c r="G68" i="9"/>
  <c r="F68" i="9"/>
  <c r="H67" i="9"/>
  <c r="G67" i="9"/>
  <c r="E67" i="9" s="1"/>
  <c r="B67" i="9" s="1"/>
  <c r="F67" i="9"/>
  <c r="H66" i="9"/>
  <c r="G66" i="9"/>
  <c r="F66" i="9"/>
  <c r="H65" i="9"/>
  <c r="G65" i="9"/>
  <c r="F65" i="9"/>
  <c r="E65" i="9"/>
  <c r="B65" i="9" s="1"/>
  <c r="H64" i="9"/>
  <c r="E64" i="9" s="1"/>
  <c r="B64" i="9" s="1"/>
  <c r="G64" i="9"/>
  <c r="F64" i="9"/>
  <c r="H63" i="9"/>
  <c r="G63" i="9"/>
  <c r="E63" i="9" s="1"/>
  <c r="B63" i="9" s="1"/>
  <c r="F63" i="9"/>
  <c r="H62" i="9"/>
  <c r="G62" i="9"/>
  <c r="F62" i="9"/>
  <c r="H61" i="9"/>
  <c r="G61" i="9"/>
  <c r="F61" i="9"/>
  <c r="E61" i="9"/>
  <c r="B61" i="9" s="1"/>
  <c r="H60" i="9"/>
  <c r="E60" i="9" s="1"/>
  <c r="G60" i="9"/>
  <c r="F60" i="9"/>
  <c r="H59" i="9"/>
  <c r="G59" i="9"/>
  <c r="E59" i="9" s="1"/>
  <c r="B59" i="9" s="1"/>
  <c r="F59" i="9"/>
  <c r="H58" i="9"/>
  <c r="G58" i="9"/>
  <c r="F58" i="9"/>
  <c r="H57" i="9"/>
  <c r="G57" i="9"/>
  <c r="F57" i="9"/>
  <c r="E57" i="9"/>
  <c r="B57" i="9" s="1"/>
  <c r="H56" i="9"/>
  <c r="E56" i="9" s="1"/>
  <c r="B56" i="9" s="1"/>
  <c r="G56" i="9"/>
  <c r="F56" i="9"/>
  <c r="H55" i="9"/>
  <c r="G55" i="9"/>
  <c r="E55" i="9" s="1"/>
  <c r="B55" i="9" s="1"/>
  <c r="F55" i="9"/>
  <c r="H54" i="9"/>
  <c r="G54" i="9"/>
  <c r="F54" i="9"/>
  <c r="H53" i="9"/>
  <c r="G53" i="9"/>
  <c r="F53" i="9"/>
  <c r="E53" i="9"/>
  <c r="B53" i="9" s="1"/>
  <c r="H52" i="9"/>
  <c r="E52" i="9" s="1"/>
  <c r="G52" i="9"/>
  <c r="F52" i="9"/>
  <c r="H51" i="9"/>
  <c r="G51" i="9"/>
  <c r="E51" i="9" s="1"/>
  <c r="B51" i="9" s="1"/>
  <c r="F51" i="9"/>
  <c r="H50" i="9"/>
  <c r="G50" i="9"/>
  <c r="F50" i="9"/>
  <c r="H49" i="9"/>
  <c r="G49" i="9"/>
  <c r="F49" i="9"/>
  <c r="E49" i="9"/>
  <c r="B49" i="9" s="1"/>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E41" i="9" s="1"/>
  <c r="B41" i="9" s="1"/>
  <c r="G41" i="9"/>
  <c r="F41" i="9"/>
  <c r="H40" i="9"/>
  <c r="G40" i="9"/>
  <c r="F40" i="9"/>
  <c r="E40" i="9"/>
  <c r="B40" i="9" s="1"/>
  <c r="H39" i="9"/>
  <c r="G39" i="9"/>
  <c r="E39" i="9" s="1"/>
  <c r="B39" i="9" s="1"/>
  <c r="F39" i="9"/>
  <c r="H38" i="9"/>
  <c r="G38" i="9"/>
  <c r="F38" i="9"/>
  <c r="H37" i="9"/>
  <c r="E37" i="9" s="1"/>
  <c r="B37" i="9" s="1"/>
  <c r="G37" i="9"/>
  <c r="F37" i="9"/>
  <c r="H36" i="9"/>
  <c r="G36" i="9"/>
  <c r="F36" i="9"/>
  <c r="E36" i="9"/>
  <c r="B36" i="9" s="1"/>
  <c r="H35" i="9"/>
  <c r="G35" i="9"/>
  <c r="E35" i="9" s="1"/>
  <c r="B35" i="9" s="1"/>
  <c r="F35" i="9"/>
  <c r="H34" i="9"/>
  <c r="G34" i="9"/>
  <c r="F34" i="9"/>
  <c r="H33" i="9"/>
  <c r="E33" i="9" s="1"/>
  <c r="B33" i="9" s="1"/>
  <c r="G33" i="9"/>
  <c r="F33" i="9"/>
  <c r="H32" i="9"/>
  <c r="G32" i="9"/>
  <c r="F32" i="9"/>
  <c r="E32" i="9"/>
  <c r="B32" i="9" s="1"/>
  <c r="H31" i="9"/>
  <c r="G31" i="9"/>
  <c r="E31" i="9" s="1"/>
  <c r="B31" i="9" s="1"/>
  <c r="F31" i="9"/>
  <c r="H30" i="9"/>
  <c r="G30" i="9"/>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B296" i="9" s="1"/>
  <c r="I3" i="9"/>
  <c r="H3" i="9"/>
  <c r="G3" i="9"/>
  <c r="D104" i="8"/>
  <c r="I40" i="3" s="1"/>
  <c r="D97" i="8"/>
  <c r="D92" i="8"/>
  <c r="D87" i="8"/>
  <c r="D82" i="8"/>
  <c r="C1659" i="1" s="1"/>
  <c r="D77" i="8"/>
  <c r="D72" i="8"/>
  <c r="D67" i="8"/>
  <c r="D62" i="8"/>
  <c r="C1639" i="1" s="1"/>
  <c r="D57" i="8"/>
  <c r="D52" i="8"/>
  <c r="D51" i="8" s="1"/>
  <c r="D46" i="8"/>
  <c r="D37" i="8"/>
  <c r="D27" i="8"/>
  <c r="D25" i="8" s="1"/>
  <c r="C1602" i="1" s="1"/>
  <c r="G1602" i="1" s="1"/>
  <c r="D18" i="8"/>
  <c r="D8" i="8"/>
  <c r="D6" i="8"/>
  <c r="E44" i="7"/>
  <c r="I35" i="3" s="1"/>
  <c r="D44" i="7"/>
  <c r="E39" i="7"/>
  <c r="D39" i="7"/>
  <c r="E38" i="7"/>
  <c r="I34" i="3" s="1"/>
  <c r="E30" i="7"/>
  <c r="D30" i="7"/>
  <c r="E23" i="7"/>
  <c r="E22" i="7" s="1"/>
  <c r="I33" i="3" s="1"/>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E255" i="5" s="1"/>
  <c r="E251" i="5" s="1"/>
  <c r="I24" i="3"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D641" i="1" s="1"/>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D427" i="4"/>
  <c r="E426" i="4"/>
  <c r="D426" i="4"/>
  <c r="C421" i="1" s="1"/>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D321" i="4" s="1"/>
  <c r="F320" i="4"/>
  <c r="F319" i="4"/>
  <c r="F318" i="4"/>
  <c r="F317" i="4"/>
  <c r="F316" i="4"/>
  <c r="F315" i="4"/>
  <c r="E314" i="4"/>
  <c r="E309" i="4" s="1"/>
  <c r="E308"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5" i="4" s="1"/>
  <c r="F224" i="4"/>
  <c r="F223" i="4"/>
  <c r="F222" i="4"/>
  <c r="E222" i="4"/>
  <c r="D222" i="4"/>
  <c r="E221" i="4"/>
  <c r="D221" i="4"/>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0" i="1" s="1"/>
  <c r="D135" i="4"/>
  <c r="D134" i="4" s="1"/>
  <c r="F134" i="4"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E7" i="4" s="1"/>
  <c r="D17" i="4"/>
  <c r="F17" i="4" s="1"/>
  <c r="F16" i="4"/>
  <c r="F15" i="4"/>
  <c r="F14" i="4"/>
  <c r="F13" i="4"/>
  <c r="F12" i="4"/>
  <c r="F11" i="4"/>
  <c r="F10" i="4"/>
  <c r="F9" i="4"/>
  <c r="E8" i="4"/>
  <c r="D8" i="4"/>
  <c r="G40" i="3"/>
  <c r="B40" i="3"/>
  <c r="G39" i="3"/>
  <c r="B39" i="3"/>
  <c r="G38" i="3"/>
  <c r="B38" i="3"/>
  <c r="H37" i="3"/>
  <c r="G37" i="3"/>
  <c r="B37" i="3"/>
  <c r="H35" i="3"/>
  <c r="G35" i="3"/>
  <c r="B35" i="3"/>
  <c r="G34" i="3"/>
  <c r="B34" i="3"/>
  <c r="H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C1686" i="1"/>
  <c r="H1686" i="1" s="1"/>
  <c r="G1685" i="1"/>
  <c r="C1685" i="1"/>
  <c r="H1685" i="1" s="1"/>
  <c r="C1684" i="1"/>
  <c r="G1684" i="1" s="1"/>
  <c r="H1683" i="1"/>
  <c r="G1683" i="1"/>
  <c r="C1683" i="1"/>
  <c r="H1682" i="1"/>
  <c r="G1682" i="1"/>
  <c r="C1682" i="1"/>
  <c r="C1681" i="1"/>
  <c r="H1681" i="1" s="1"/>
  <c r="H1680" i="1"/>
  <c r="C1680" i="1"/>
  <c r="G1680" i="1" s="1"/>
  <c r="H1679" i="1"/>
  <c r="G1679" i="1"/>
  <c r="C1679" i="1"/>
  <c r="C1678" i="1"/>
  <c r="H1678" i="1" s="1"/>
  <c r="G1677" i="1"/>
  <c r="C1677" i="1"/>
  <c r="H1677" i="1" s="1"/>
  <c r="C1676" i="1"/>
  <c r="G1676" i="1" s="1"/>
  <c r="H1675" i="1"/>
  <c r="G1675" i="1"/>
  <c r="C1675" i="1"/>
  <c r="H1674" i="1"/>
  <c r="G1674" i="1"/>
  <c r="C1674" i="1"/>
  <c r="C1673" i="1"/>
  <c r="H1673" i="1" s="1"/>
  <c r="H1672" i="1"/>
  <c r="C1672" i="1"/>
  <c r="G1672" i="1" s="1"/>
  <c r="H1671" i="1"/>
  <c r="G1671" i="1"/>
  <c r="C1671" i="1"/>
  <c r="C1670" i="1"/>
  <c r="H1670" i="1" s="1"/>
  <c r="G1669" i="1"/>
  <c r="C1669" i="1"/>
  <c r="H1669" i="1" s="1"/>
  <c r="C1668" i="1"/>
  <c r="G1668" i="1" s="1"/>
  <c r="H1667" i="1"/>
  <c r="G1667" i="1"/>
  <c r="C1667" i="1"/>
  <c r="H1666" i="1"/>
  <c r="G1666" i="1"/>
  <c r="C1666" i="1"/>
  <c r="C1665" i="1"/>
  <c r="H1665" i="1" s="1"/>
  <c r="H1664" i="1"/>
  <c r="C1664" i="1"/>
  <c r="G1664" i="1" s="1"/>
  <c r="H1663" i="1"/>
  <c r="G1663" i="1"/>
  <c r="C1663" i="1"/>
  <c r="C1662" i="1"/>
  <c r="H1662" i="1" s="1"/>
  <c r="G1661" i="1"/>
  <c r="C1661" i="1"/>
  <c r="H1661" i="1" s="1"/>
  <c r="C1660" i="1"/>
  <c r="G1660" i="1" s="1"/>
  <c r="H1659" i="1"/>
  <c r="G1659" i="1"/>
  <c r="C1658" i="1"/>
  <c r="G1657" i="1"/>
  <c r="C1657" i="1"/>
  <c r="H1657" i="1" s="1"/>
  <c r="C1656" i="1"/>
  <c r="H1655" i="1"/>
  <c r="G1655" i="1"/>
  <c r="C1655" i="1"/>
  <c r="H1654" i="1"/>
  <c r="G1654" i="1"/>
  <c r="C1654" i="1"/>
  <c r="C1653" i="1"/>
  <c r="H1652" i="1"/>
  <c r="C1652" i="1"/>
  <c r="G1652" i="1" s="1"/>
  <c r="H1651" i="1"/>
  <c r="G1651" i="1"/>
  <c r="C1651" i="1"/>
  <c r="C1650" i="1"/>
  <c r="G1649" i="1"/>
  <c r="C1649" i="1"/>
  <c r="H1649" i="1" s="1"/>
  <c r="C1648" i="1"/>
  <c r="H1647" i="1"/>
  <c r="G1647" i="1"/>
  <c r="C1647" i="1"/>
  <c r="H1646" i="1"/>
  <c r="G1646" i="1"/>
  <c r="C1646" i="1"/>
  <c r="C1645" i="1"/>
  <c r="H1644" i="1"/>
  <c r="C1644" i="1"/>
  <c r="G1644" i="1" s="1"/>
  <c r="H1643" i="1"/>
  <c r="G1643" i="1"/>
  <c r="C1643" i="1"/>
  <c r="C1642" i="1"/>
  <c r="G1641" i="1"/>
  <c r="C1641" i="1"/>
  <c r="H1641" i="1" s="1"/>
  <c r="C1640" i="1"/>
  <c r="H1639" i="1"/>
  <c r="G1639" i="1"/>
  <c r="H1638" i="1"/>
  <c r="G1638" i="1"/>
  <c r="C1638" i="1"/>
  <c r="C1637" i="1"/>
  <c r="H1636" i="1"/>
  <c r="C1636" i="1"/>
  <c r="G1636" i="1" s="1"/>
  <c r="H1635" i="1"/>
  <c r="G1635" i="1"/>
  <c r="C1635" i="1"/>
  <c r="C1634" i="1"/>
  <c r="G1633" i="1"/>
  <c r="C1633" i="1"/>
  <c r="H1633" i="1" s="1"/>
  <c r="C1632" i="1"/>
  <c r="H1631" i="1"/>
  <c r="G1631" i="1"/>
  <c r="C1631" i="1"/>
  <c r="H1630" i="1"/>
  <c r="G1630" i="1"/>
  <c r="C1630" i="1"/>
  <c r="C1629" i="1"/>
  <c r="H1627" i="1"/>
  <c r="G1627" i="1"/>
  <c r="C1627" i="1"/>
  <c r="C1626" i="1"/>
  <c r="G1625" i="1"/>
  <c r="C1625" i="1"/>
  <c r="H1625" i="1" s="1"/>
  <c r="C1624" i="1"/>
  <c r="H1624" i="1" s="1"/>
  <c r="C1623" i="1"/>
  <c r="C1620" i="1"/>
  <c r="C1619" i="1"/>
  <c r="H1618" i="1"/>
  <c r="G1618" i="1"/>
  <c r="C1618" i="1"/>
  <c r="H1617" i="1"/>
  <c r="G1617" i="1"/>
  <c r="C1617" i="1"/>
  <c r="G1616" i="1"/>
  <c r="C1616" i="1"/>
  <c r="H1616" i="1" s="1"/>
  <c r="C1615" i="1"/>
  <c r="H1614" i="1"/>
  <c r="G1614" i="1"/>
  <c r="C1614" i="1"/>
  <c r="H1613" i="1"/>
  <c r="G1613" i="1"/>
  <c r="C1613" i="1"/>
  <c r="C1612" i="1"/>
  <c r="H1612" i="1" s="1"/>
  <c r="C1611" i="1"/>
  <c r="H1610" i="1"/>
  <c r="G1610" i="1"/>
  <c r="C1610" i="1"/>
  <c r="H1609" i="1"/>
  <c r="G1609" i="1"/>
  <c r="C1609" i="1"/>
  <c r="G1608" i="1"/>
  <c r="C1608" i="1"/>
  <c r="H1608" i="1" s="1"/>
  <c r="C1607" i="1"/>
  <c r="H1606" i="1"/>
  <c r="G1606" i="1"/>
  <c r="C1606" i="1"/>
  <c r="H1605" i="1"/>
  <c r="G1605" i="1"/>
  <c r="C1605" i="1"/>
  <c r="C1604" i="1"/>
  <c r="C1603" i="1"/>
  <c r="H1602" i="1"/>
  <c r="H1601" i="1"/>
  <c r="G1601" i="1"/>
  <c r="C1601" i="1"/>
  <c r="G1600" i="1"/>
  <c r="C1600" i="1"/>
  <c r="H1600" i="1" s="1"/>
  <c r="C1599" i="1"/>
  <c r="H1598" i="1"/>
  <c r="G1598" i="1"/>
  <c r="C1598" i="1"/>
  <c r="H1597" i="1"/>
  <c r="G1597" i="1"/>
  <c r="C1597" i="1"/>
  <c r="C1596" i="1"/>
  <c r="C1595" i="1"/>
  <c r="H1594" i="1"/>
  <c r="G1594" i="1"/>
  <c r="C1594" i="1"/>
  <c r="H1593" i="1"/>
  <c r="G1593" i="1"/>
  <c r="C1593" i="1"/>
  <c r="G1592" i="1"/>
  <c r="C1592" i="1"/>
  <c r="H1592" i="1" s="1"/>
  <c r="C1591" i="1"/>
  <c r="H1590" i="1"/>
  <c r="G1590" i="1"/>
  <c r="C1590" i="1"/>
  <c r="H1589" i="1"/>
  <c r="G1589" i="1"/>
  <c r="C1589" i="1"/>
  <c r="C1588" i="1"/>
  <c r="H1588" i="1" s="1"/>
  <c r="C1587" i="1"/>
  <c r="H1586" i="1"/>
  <c r="G1586" i="1"/>
  <c r="C1586" i="1"/>
  <c r="H1585" i="1"/>
  <c r="G1585" i="1"/>
  <c r="C1585" i="1"/>
  <c r="G1584" i="1"/>
  <c r="C1584" i="1"/>
  <c r="H1584" i="1" s="1"/>
  <c r="C1583" i="1"/>
  <c r="H1582" i="1"/>
  <c r="G1582" i="1"/>
  <c r="C1582" i="1"/>
  <c r="J1581" i="1"/>
  <c r="D1581" i="1"/>
  <c r="C1581" i="1"/>
  <c r="H1580" i="1"/>
  <c r="G1580" i="1"/>
  <c r="D1580" i="1"/>
  <c r="J1580" i="1" s="1"/>
  <c r="C1580" i="1"/>
  <c r="D1579" i="1"/>
  <c r="J1579" i="1" s="1"/>
  <c r="C1579" i="1"/>
  <c r="H1578" i="1"/>
  <c r="G1578" i="1"/>
  <c r="D1578" i="1"/>
  <c r="J1578" i="1" s="1"/>
  <c r="C1578" i="1"/>
  <c r="H1577" i="1"/>
  <c r="G1577" i="1"/>
  <c r="D1577" i="1"/>
  <c r="C1577" i="1"/>
  <c r="J1576" i="1"/>
  <c r="D1576" i="1"/>
  <c r="C1576" i="1"/>
  <c r="H1575" i="1"/>
  <c r="G1575" i="1"/>
  <c r="D1575" i="1"/>
  <c r="J1575" i="1" s="1"/>
  <c r="C1575" i="1"/>
  <c r="D1574" i="1"/>
  <c r="J1574" i="1" s="1"/>
  <c r="C1574" i="1"/>
  <c r="H1573" i="1"/>
  <c r="G1573" i="1"/>
  <c r="D1573" i="1"/>
  <c r="J1573" i="1" s="1"/>
  <c r="C1573" i="1"/>
  <c r="D1572" i="1"/>
  <c r="D1571" i="1"/>
  <c r="J1570" i="1"/>
  <c r="D1570" i="1"/>
  <c r="C1570" i="1"/>
  <c r="H1569" i="1"/>
  <c r="G1569" i="1"/>
  <c r="D1569" i="1"/>
  <c r="J1569" i="1" s="1"/>
  <c r="C1569" i="1"/>
  <c r="D1568" i="1"/>
  <c r="J1568" i="1" s="1"/>
  <c r="C1568" i="1"/>
  <c r="H1567" i="1"/>
  <c r="G1567" i="1"/>
  <c r="D1567" i="1"/>
  <c r="J1567" i="1" s="1"/>
  <c r="C1567" i="1"/>
  <c r="J1566" i="1"/>
  <c r="D1566" i="1"/>
  <c r="C1566" i="1"/>
  <c r="H1565" i="1"/>
  <c r="G1565" i="1"/>
  <c r="D1565" i="1"/>
  <c r="J1565" i="1" s="1"/>
  <c r="C1565" i="1"/>
  <c r="D1564" i="1"/>
  <c r="J1564" i="1" s="1"/>
  <c r="C1564" i="1"/>
  <c r="D1563" i="1"/>
  <c r="C1563" i="1"/>
  <c r="H1562" i="1"/>
  <c r="G1562" i="1"/>
  <c r="D1562" i="1"/>
  <c r="J1562" i="1" s="1"/>
  <c r="C1562" i="1"/>
  <c r="J1561" i="1"/>
  <c r="D1561" i="1"/>
  <c r="C1561" i="1"/>
  <c r="H1560" i="1"/>
  <c r="G1560" i="1"/>
  <c r="D1560" i="1"/>
  <c r="J1560" i="1" s="1"/>
  <c r="C1560" i="1"/>
  <c r="D1559" i="1"/>
  <c r="J1559" i="1" s="1"/>
  <c r="C1559" i="1"/>
  <c r="H1558" i="1"/>
  <c r="G1558" i="1"/>
  <c r="D1558" i="1"/>
  <c r="J1558" i="1" s="1"/>
  <c r="C1558" i="1"/>
  <c r="J1557" i="1"/>
  <c r="D1557" i="1"/>
  <c r="C1557" i="1"/>
  <c r="H1556" i="1"/>
  <c r="D1556" i="1"/>
  <c r="C1556" i="1"/>
  <c r="G1556" i="1" s="1"/>
  <c r="D1555" i="1"/>
  <c r="C1555" i="1"/>
  <c r="J1554" i="1"/>
  <c r="G1554" i="1"/>
  <c r="D1554" i="1"/>
  <c r="H1554" i="1" s="1"/>
  <c r="C1554" i="1"/>
  <c r="D1553" i="1"/>
  <c r="H1553" i="1" s="1"/>
  <c r="C1553" i="1"/>
  <c r="J1552" i="1"/>
  <c r="H1552" i="1"/>
  <c r="G1552" i="1"/>
  <c r="I1552" i="1" s="1"/>
  <c r="D1552" i="1"/>
  <c r="C1552" i="1"/>
  <c r="D1551" i="1"/>
  <c r="C1551" i="1"/>
  <c r="H1551" i="1" s="1"/>
  <c r="J1550" i="1"/>
  <c r="G1550" i="1"/>
  <c r="I1550" i="1" s="1"/>
  <c r="D1550" i="1"/>
  <c r="H1550" i="1" s="1"/>
  <c r="C1550" i="1"/>
  <c r="D1549" i="1"/>
  <c r="H1549" i="1" s="1"/>
  <c r="C1549" i="1"/>
  <c r="J1548" i="1"/>
  <c r="H1548" i="1"/>
  <c r="G1548" i="1"/>
  <c r="I1548" i="1" s="1"/>
  <c r="D1548" i="1"/>
  <c r="C1548" i="1"/>
  <c r="H1547" i="1"/>
  <c r="D1547" i="1"/>
  <c r="C1547" i="1"/>
  <c r="J1547" i="1" s="1"/>
  <c r="J1546" i="1"/>
  <c r="G1546" i="1"/>
  <c r="I1546" i="1" s="1"/>
  <c r="D1546" i="1"/>
  <c r="C1546" i="1"/>
  <c r="H1546" i="1" s="1"/>
  <c r="H1545" i="1"/>
  <c r="G1545" i="1"/>
  <c r="D1545" i="1"/>
  <c r="C1545" i="1"/>
  <c r="J1545" i="1" s="1"/>
  <c r="J1544" i="1"/>
  <c r="G1544" i="1"/>
  <c r="I1544" i="1" s="1"/>
  <c r="D1544" i="1"/>
  <c r="C1544" i="1"/>
  <c r="H1544" i="1" s="1"/>
  <c r="H1543" i="1"/>
  <c r="D1543" i="1"/>
  <c r="C1543" i="1"/>
  <c r="J1543" i="1" s="1"/>
  <c r="G1542" i="1"/>
  <c r="I1542" i="1" s="1"/>
  <c r="D1542" i="1"/>
  <c r="C1542" i="1"/>
  <c r="H1542" i="1" s="1"/>
  <c r="H1541" i="1"/>
  <c r="G1541" i="1"/>
  <c r="I1541" i="1" s="1"/>
  <c r="D1541" i="1"/>
  <c r="C1541" i="1"/>
  <c r="J1541" i="1" s="1"/>
  <c r="D1540" i="1"/>
  <c r="C1540" i="1"/>
  <c r="H1539" i="1"/>
  <c r="D1539" i="1"/>
  <c r="G1539" i="1" s="1"/>
  <c r="C1539" i="1"/>
  <c r="C1538" i="1"/>
  <c r="H1536" i="1"/>
  <c r="D1536" i="1"/>
  <c r="G1536" i="1" s="1"/>
  <c r="C1536" i="1"/>
  <c r="D1535" i="1"/>
  <c r="G1535" i="1" s="1"/>
  <c r="C1535" i="1"/>
  <c r="H1534" i="1"/>
  <c r="D1534" i="1"/>
  <c r="G1534" i="1" s="1"/>
  <c r="C1534" i="1"/>
  <c r="D1533" i="1"/>
  <c r="C1533" i="1"/>
  <c r="H1532" i="1"/>
  <c r="D1532" i="1"/>
  <c r="G1532" i="1" s="1"/>
  <c r="C1532" i="1"/>
  <c r="D1531" i="1"/>
  <c r="G1531" i="1" s="1"/>
  <c r="C1531" i="1"/>
  <c r="H1530" i="1"/>
  <c r="D1530" i="1"/>
  <c r="G1530" i="1" s="1"/>
  <c r="C1530" i="1"/>
  <c r="D1529" i="1"/>
  <c r="C1529" i="1"/>
  <c r="H1528" i="1"/>
  <c r="D1528" i="1"/>
  <c r="G1528" i="1" s="1"/>
  <c r="C1528" i="1"/>
  <c r="D1527" i="1"/>
  <c r="G1527" i="1" s="1"/>
  <c r="C1527" i="1"/>
  <c r="H1526" i="1"/>
  <c r="D1526" i="1"/>
  <c r="G1526" i="1" s="1"/>
  <c r="C1526" i="1"/>
  <c r="D1525" i="1"/>
  <c r="D1524" i="1"/>
  <c r="G1524" i="1" s="1"/>
  <c r="C1524" i="1"/>
  <c r="H1523" i="1"/>
  <c r="D1523" i="1"/>
  <c r="G1523" i="1" s="1"/>
  <c r="C1523" i="1"/>
  <c r="D1522" i="1"/>
  <c r="C1522" i="1"/>
  <c r="H1521" i="1"/>
  <c r="D1521" i="1"/>
  <c r="G1521" i="1" s="1"/>
  <c r="C1521" i="1"/>
  <c r="D1520" i="1"/>
  <c r="G1520" i="1" s="1"/>
  <c r="C1520" i="1"/>
  <c r="H1519" i="1"/>
  <c r="D1519" i="1"/>
  <c r="G1519" i="1" s="1"/>
  <c r="C1519" i="1"/>
  <c r="D1518" i="1"/>
  <c r="C1518" i="1"/>
  <c r="H1517" i="1"/>
  <c r="D1517" i="1"/>
  <c r="G1517" i="1" s="1"/>
  <c r="C1517" i="1"/>
  <c r="D1516" i="1"/>
  <c r="G1516" i="1" s="1"/>
  <c r="C1516" i="1"/>
  <c r="H1515" i="1"/>
  <c r="D1515" i="1"/>
  <c r="G1515" i="1" s="1"/>
  <c r="C1515" i="1"/>
  <c r="D1514" i="1"/>
  <c r="C1514" i="1"/>
  <c r="H1513" i="1"/>
  <c r="D1513" i="1"/>
  <c r="G1513" i="1" s="1"/>
  <c r="C1513" i="1"/>
  <c r="D1512" i="1"/>
  <c r="G1512" i="1" s="1"/>
  <c r="C1512" i="1"/>
  <c r="H1511" i="1"/>
  <c r="D1511" i="1"/>
  <c r="G1511" i="1" s="1"/>
  <c r="C1511" i="1"/>
  <c r="D1510" i="1"/>
  <c r="D1509" i="1"/>
  <c r="G1509" i="1" s="1"/>
  <c r="C1509" i="1"/>
  <c r="H1508" i="1"/>
  <c r="D1508" i="1"/>
  <c r="G1508" i="1" s="1"/>
  <c r="C1508" i="1"/>
  <c r="D1507" i="1"/>
  <c r="C1507" i="1"/>
  <c r="H1506" i="1"/>
  <c r="D1506" i="1"/>
  <c r="G1506" i="1" s="1"/>
  <c r="C1506" i="1"/>
  <c r="D1505" i="1"/>
  <c r="G1505" i="1" s="1"/>
  <c r="C1505" i="1"/>
  <c r="H1504" i="1"/>
  <c r="D1504" i="1"/>
  <c r="G1504" i="1" s="1"/>
  <c r="C1504" i="1"/>
  <c r="D1503" i="1"/>
  <c r="C1503" i="1"/>
  <c r="H1502" i="1"/>
  <c r="D1502" i="1"/>
  <c r="G1502" i="1" s="1"/>
  <c r="C1502" i="1"/>
  <c r="D1501" i="1"/>
  <c r="G1501" i="1" s="1"/>
  <c r="C1501" i="1"/>
  <c r="H1500" i="1"/>
  <c r="D1500" i="1"/>
  <c r="G1500" i="1" s="1"/>
  <c r="C1500" i="1"/>
  <c r="D1499" i="1"/>
  <c r="C1499" i="1"/>
  <c r="H1498" i="1"/>
  <c r="D1498" i="1"/>
  <c r="G1498" i="1" s="1"/>
  <c r="C1498" i="1"/>
  <c r="D1497" i="1"/>
  <c r="G1497" i="1" s="1"/>
  <c r="C1497" i="1"/>
  <c r="H1496" i="1"/>
  <c r="D1496" i="1"/>
  <c r="G1496" i="1" s="1"/>
  <c r="C1496" i="1"/>
  <c r="D1495" i="1"/>
  <c r="C1495" i="1"/>
  <c r="H1494" i="1"/>
  <c r="D1494" i="1"/>
  <c r="G1494" i="1" s="1"/>
  <c r="C1494" i="1"/>
  <c r="D1493" i="1"/>
  <c r="G1493" i="1" s="1"/>
  <c r="C1493" i="1"/>
  <c r="H1492" i="1"/>
  <c r="D1492" i="1"/>
  <c r="G1492" i="1" s="1"/>
  <c r="C1492" i="1"/>
  <c r="D1491" i="1"/>
  <c r="C1491" i="1"/>
  <c r="H1490" i="1"/>
  <c r="D1490" i="1"/>
  <c r="G1490" i="1" s="1"/>
  <c r="C1490" i="1"/>
  <c r="D1489" i="1"/>
  <c r="G1489" i="1" s="1"/>
  <c r="C1489" i="1"/>
  <c r="H1488" i="1"/>
  <c r="D1488" i="1"/>
  <c r="G1488" i="1" s="1"/>
  <c r="C1488" i="1"/>
  <c r="D1487" i="1"/>
  <c r="C1487" i="1"/>
  <c r="H1486" i="1"/>
  <c r="D1486" i="1"/>
  <c r="G1486" i="1" s="1"/>
  <c r="C1486" i="1"/>
  <c r="D1485" i="1"/>
  <c r="G1485" i="1" s="1"/>
  <c r="C1485" i="1"/>
  <c r="H1484" i="1"/>
  <c r="D1484" i="1"/>
  <c r="G1484" i="1" s="1"/>
  <c r="C1484" i="1"/>
  <c r="D1483" i="1"/>
  <c r="C1483" i="1"/>
  <c r="H1482" i="1"/>
  <c r="D1482" i="1"/>
  <c r="G1482" i="1" s="1"/>
  <c r="C1482" i="1"/>
  <c r="D1481" i="1"/>
  <c r="G1481" i="1" s="1"/>
  <c r="C1481" i="1"/>
  <c r="H1480" i="1"/>
  <c r="D1480" i="1"/>
  <c r="G1480" i="1" s="1"/>
  <c r="C1480" i="1"/>
  <c r="D1479" i="1"/>
  <c r="C1479" i="1"/>
  <c r="H1478" i="1"/>
  <c r="D1478" i="1"/>
  <c r="G1478" i="1" s="1"/>
  <c r="C1478" i="1"/>
  <c r="D1477" i="1"/>
  <c r="G1477" i="1" s="1"/>
  <c r="C1477" i="1"/>
  <c r="H1476" i="1"/>
  <c r="D1476" i="1"/>
  <c r="G1476" i="1" s="1"/>
  <c r="C1476" i="1"/>
  <c r="D1475" i="1"/>
  <c r="C1475" i="1"/>
  <c r="H1474" i="1"/>
  <c r="D1474" i="1"/>
  <c r="G1474" i="1" s="1"/>
  <c r="C1474" i="1"/>
  <c r="D1473" i="1"/>
  <c r="G1473" i="1" s="1"/>
  <c r="C1473" i="1"/>
  <c r="H1472" i="1"/>
  <c r="D1472" i="1"/>
  <c r="G1472" i="1" s="1"/>
  <c r="C1472" i="1"/>
  <c r="D1471" i="1"/>
  <c r="C1471" i="1"/>
  <c r="H1470" i="1"/>
  <c r="D1470" i="1"/>
  <c r="G1470" i="1" s="1"/>
  <c r="C1470" i="1"/>
  <c r="D1469" i="1"/>
  <c r="G1469" i="1" s="1"/>
  <c r="C1469" i="1"/>
  <c r="H1468" i="1"/>
  <c r="D1468" i="1"/>
  <c r="G1468" i="1" s="1"/>
  <c r="C1468" i="1"/>
  <c r="D1467" i="1"/>
  <c r="C1467" i="1"/>
  <c r="H1466" i="1"/>
  <c r="D1466" i="1"/>
  <c r="G1466" i="1" s="1"/>
  <c r="C1466" i="1"/>
  <c r="D1465" i="1"/>
  <c r="G1465" i="1" s="1"/>
  <c r="C1465" i="1"/>
  <c r="H1464" i="1"/>
  <c r="D1464" i="1"/>
  <c r="G1464" i="1" s="1"/>
  <c r="C1464" i="1"/>
  <c r="D1463" i="1"/>
  <c r="C1463" i="1"/>
  <c r="H1462" i="1"/>
  <c r="D1462" i="1"/>
  <c r="G1462" i="1" s="1"/>
  <c r="C1462" i="1"/>
  <c r="D1461" i="1"/>
  <c r="G1461" i="1" s="1"/>
  <c r="C1461" i="1"/>
  <c r="H1460" i="1"/>
  <c r="D1460" i="1"/>
  <c r="G1460" i="1" s="1"/>
  <c r="C1460" i="1"/>
  <c r="D1459" i="1"/>
  <c r="C1459" i="1"/>
  <c r="H1458" i="1"/>
  <c r="D1458" i="1"/>
  <c r="G1458" i="1" s="1"/>
  <c r="C1458" i="1"/>
  <c r="D1457" i="1"/>
  <c r="G1457" i="1" s="1"/>
  <c r="C1457" i="1"/>
  <c r="H1456" i="1"/>
  <c r="D1456" i="1"/>
  <c r="G1456" i="1" s="1"/>
  <c r="C1456" i="1"/>
  <c r="D1455" i="1"/>
  <c r="C1455" i="1"/>
  <c r="H1454" i="1"/>
  <c r="D1454" i="1"/>
  <c r="G1454" i="1" s="1"/>
  <c r="C1454" i="1"/>
  <c r="D1453" i="1"/>
  <c r="G1453" i="1" s="1"/>
  <c r="C1453" i="1"/>
  <c r="H1452" i="1"/>
  <c r="D1452" i="1"/>
  <c r="G1452" i="1" s="1"/>
  <c r="C1452" i="1"/>
  <c r="D1451" i="1"/>
  <c r="C1451" i="1"/>
  <c r="H1450" i="1"/>
  <c r="D1450" i="1"/>
  <c r="G1450" i="1" s="1"/>
  <c r="C1450" i="1"/>
  <c r="D1449" i="1"/>
  <c r="G1449" i="1" s="1"/>
  <c r="C1449" i="1"/>
  <c r="H1448" i="1"/>
  <c r="D1448" i="1"/>
  <c r="G1448" i="1" s="1"/>
  <c r="C1448" i="1"/>
  <c r="D1447" i="1"/>
  <c r="C1447" i="1"/>
  <c r="H1446" i="1"/>
  <c r="D1446" i="1"/>
  <c r="G1446" i="1" s="1"/>
  <c r="C1446" i="1"/>
  <c r="D1445" i="1"/>
  <c r="G1445" i="1" s="1"/>
  <c r="C1445" i="1"/>
  <c r="H1444" i="1"/>
  <c r="D1444" i="1"/>
  <c r="G1444" i="1" s="1"/>
  <c r="C1444" i="1"/>
  <c r="D1443" i="1"/>
  <c r="C1443" i="1"/>
  <c r="H1442" i="1"/>
  <c r="D1442" i="1"/>
  <c r="G1442" i="1" s="1"/>
  <c r="C1442" i="1"/>
  <c r="D1441" i="1"/>
  <c r="G1441" i="1" s="1"/>
  <c r="C1441" i="1"/>
  <c r="H1440" i="1"/>
  <c r="D1440" i="1"/>
  <c r="G1440" i="1" s="1"/>
  <c r="C1440" i="1"/>
  <c r="D1439" i="1"/>
  <c r="C1439" i="1"/>
  <c r="H1438" i="1"/>
  <c r="D1438" i="1"/>
  <c r="G1438" i="1" s="1"/>
  <c r="C1438" i="1"/>
  <c r="D1437" i="1"/>
  <c r="G1437" i="1" s="1"/>
  <c r="C1437" i="1"/>
  <c r="H1436" i="1"/>
  <c r="D1436" i="1"/>
  <c r="G1436" i="1" s="1"/>
  <c r="C1436" i="1"/>
  <c r="D1435" i="1"/>
  <c r="C1435" i="1"/>
  <c r="H1434" i="1"/>
  <c r="D1434" i="1"/>
  <c r="G1434" i="1" s="1"/>
  <c r="C1434" i="1"/>
  <c r="D1433" i="1"/>
  <c r="G1433" i="1" s="1"/>
  <c r="C1433" i="1"/>
  <c r="H1432" i="1"/>
  <c r="D1432" i="1"/>
  <c r="G1432" i="1" s="1"/>
  <c r="C1432" i="1"/>
  <c r="D1430" i="1"/>
  <c r="G1430" i="1" s="1"/>
  <c r="C1430" i="1"/>
  <c r="H1429" i="1"/>
  <c r="D1429" i="1"/>
  <c r="G1429" i="1" s="1"/>
  <c r="C1429" i="1"/>
  <c r="D1428" i="1"/>
  <c r="C1428" i="1"/>
  <c r="H1427" i="1"/>
  <c r="D1427" i="1"/>
  <c r="G1427" i="1" s="1"/>
  <c r="C1427" i="1"/>
  <c r="D1426" i="1"/>
  <c r="G1426" i="1" s="1"/>
  <c r="C1426" i="1"/>
  <c r="H1425" i="1"/>
  <c r="D1425" i="1"/>
  <c r="G1425" i="1" s="1"/>
  <c r="C1425" i="1"/>
  <c r="D1424" i="1"/>
  <c r="C1424" i="1"/>
  <c r="H1423" i="1"/>
  <c r="D1423" i="1"/>
  <c r="G1423" i="1" s="1"/>
  <c r="C1423" i="1"/>
  <c r="D1422" i="1"/>
  <c r="G1422" i="1" s="1"/>
  <c r="C1422" i="1"/>
  <c r="H1421" i="1"/>
  <c r="D1421" i="1"/>
  <c r="G1421" i="1" s="1"/>
  <c r="C1421" i="1"/>
  <c r="D1420" i="1"/>
  <c r="C1420" i="1"/>
  <c r="H1419" i="1"/>
  <c r="D1419" i="1"/>
  <c r="G1419" i="1" s="1"/>
  <c r="C1419" i="1"/>
  <c r="D1418" i="1"/>
  <c r="G1418" i="1" s="1"/>
  <c r="C1418" i="1"/>
  <c r="H1417" i="1"/>
  <c r="D1417" i="1"/>
  <c r="G1417" i="1" s="1"/>
  <c r="C1417" i="1"/>
  <c r="D1416" i="1"/>
  <c r="C1416" i="1"/>
  <c r="H1415" i="1"/>
  <c r="D1415" i="1"/>
  <c r="G1415" i="1" s="1"/>
  <c r="C1415" i="1"/>
  <c r="D1414" i="1"/>
  <c r="G1414" i="1" s="1"/>
  <c r="C1414" i="1"/>
  <c r="H1413" i="1"/>
  <c r="D1413" i="1"/>
  <c r="G1413" i="1" s="1"/>
  <c r="C1413" i="1"/>
  <c r="D1412" i="1"/>
  <c r="C1412" i="1"/>
  <c r="H1411" i="1"/>
  <c r="D1411" i="1"/>
  <c r="G1411" i="1" s="1"/>
  <c r="C1411" i="1"/>
  <c r="D1410" i="1"/>
  <c r="G1410" i="1" s="1"/>
  <c r="C1410" i="1"/>
  <c r="H1409" i="1"/>
  <c r="D1409" i="1"/>
  <c r="G1409" i="1" s="1"/>
  <c r="C1409" i="1"/>
  <c r="H1408" i="1"/>
  <c r="D1408" i="1"/>
  <c r="G1408" i="1" s="1"/>
  <c r="C1408"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H1383" i="1"/>
  <c r="D1383" i="1"/>
  <c r="G1383" i="1" s="1"/>
  <c r="C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D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H1263" i="1"/>
  <c r="D1263" i="1"/>
  <c r="G1263" i="1" s="1"/>
  <c r="C1263" i="1"/>
  <c r="H1262"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D1255"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C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D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3" i="1"/>
  <c r="D1183" i="1"/>
  <c r="G1183" i="1" s="1"/>
  <c r="C1183" i="1"/>
  <c r="D1182"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H1166" i="1"/>
  <c r="D1166" i="1"/>
  <c r="G1166" i="1" s="1"/>
  <c r="C1166" i="1"/>
  <c r="H1165"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H1154" i="1"/>
  <c r="D1154" i="1"/>
  <c r="G1154" i="1" s="1"/>
  <c r="C1154" i="1"/>
  <c r="H1153" i="1"/>
  <c r="D1153" i="1"/>
  <c r="G1153" i="1" s="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D1015" i="1"/>
  <c r="C1015" i="1"/>
  <c r="G1015" i="1" s="1"/>
  <c r="D1014" i="1"/>
  <c r="C1014" i="1"/>
  <c r="G1014" i="1" s="1"/>
  <c r="D1013" i="1"/>
  <c r="C1013" i="1"/>
  <c r="G1013" i="1" s="1"/>
  <c r="H1012" i="1"/>
  <c r="D1012" i="1"/>
  <c r="C1012" i="1"/>
  <c r="G1012" i="1" s="1"/>
  <c r="D1010" i="1"/>
  <c r="C1010" i="1"/>
  <c r="G1010" i="1" s="1"/>
  <c r="H1009" i="1"/>
  <c r="D1009" i="1"/>
  <c r="C1009" i="1"/>
  <c r="G1009" i="1" s="1"/>
  <c r="H1008" i="1"/>
  <c r="D1008" i="1"/>
  <c r="C1008" i="1"/>
  <c r="G1008" i="1" s="1"/>
  <c r="D1007" i="1"/>
  <c r="C1007" i="1"/>
  <c r="G1007" i="1" s="1"/>
  <c r="D1006" i="1"/>
  <c r="C1006" i="1"/>
  <c r="G1006" i="1" s="1"/>
  <c r="H1005" i="1"/>
  <c r="D1005" i="1"/>
  <c r="C1005" i="1"/>
  <c r="G1005" i="1" s="1"/>
  <c r="H1004" i="1"/>
  <c r="D1004" i="1"/>
  <c r="C1004" i="1"/>
  <c r="G1004" i="1" s="1"/>
  <c r="D1003" i="1"/>
  <c r="C1003" i="1"/>
  <c r="G1003" i="1" s="1"/>
  <c r="D1002" i="1"/>
  <c r="C1002" i="1"/>
  <c r="G1002" i="1" s="1"/>
  <c r="H1001" i="1"/>
  <c r="D1001" i="1"/>
  <c r="C1001" i="1"/>
  <c r="G1001" i="1" s="1"/>
  <c r="H1000" i="1"/>
  <c r="D1000" i="1"/>
  <c r="C1000" i="1"/>
  <c r="G1000" i="1" s="1"/>
  <c r="D999" i="1"/>
  <c r="C999" i="1"/>
  <c r="G999" i="1" s="1"/>
  <c r="D998" i="1"/>
  <c r="C998" i="1"/>
  <c r="G998" i="1" s="1"/>
  <c r="H997" i="1"/>
  <c r="D997" i="1"/>
  <c r="C997" i="1"/>
  <c r="G997" i="1" s="1"/>
  <c r="H996" i="1"/>
  <c r="D996" i="1"/>
  <c r="C996" i="1"/>
  <c r="G996" i="1" s="1"/>
  <c r="D995" i="1"/>
  <c r="C995" i="1"/>
  <c r="G995" i="1" s="1"/>
  <c r="D994" i="1"/>
  <c r="C994" i="1"/>
  <c r="G994" i="1" s="1"/>
  <c r="H993" i="1"/>
  <c r="D993" i="1"/>
  <c r="C993" i="1"/>
  <c r="G993" i="1" s="1"/>
  <c r="H992" i="1"/>
  <c r="D992" i="1"/>
  <c r="C992" i="1"/>
  <c r="G992" i="1" s="1"/>
  <c r="D991" i="1"/>
  <c r="C991" i="1"/>
  <c r="G991" i="1" s="1"/>
  <c r="D990" i="1"/>
  <c r="C990" i="1"/>
  <c r="G990" i="1" s="1"/>
  <c r="H989" i="1"/>
  <c r="D989" i="1"/>
  <c r="C989" i="1"/>
  <c r="G989" i="1" s="1"/>
  <c r="H988" i="1"/>
  <c r="D988" i="1"/>
  <c r="C988" i="1"/>
  <c r="G988" i="1" s="1"/>
  <c r="D987" i="1"/>
  <c r="C987" i="1"/>
  <c r="G987" i="1" s="1"/>
  <c r="D986" i="1"/>
  <c r="C986" i="1"/>
  <c r="G986" i="1" s="1"/>
  <c r="H985" i="1"/>
  <c r="D985" i="1"/>
  <c r="C985" i="1"/>
  <c r="G985" i="1" s="1"/>
  <c r="H984" i="1"/>
  <c r="D984" i="1"/>
  <c r="C984" i="1"/>
  <c r="G984" i="1" s="1"/>
  <c r="D983" i="1"/>
  <c r="C983" i="1"/>
  <c r="G983" i="1" s="1"/>
  <c r="D982" i="1"/>
  <c r="C982" i="1"/>
  <c r="G982" i="1" s="1"/>
  <c r="H981" i="1"/>
  <c r="D981" i="1"/>
  <c r="C981" i="1"/>
  <c r="G981" i="1" s="1"/>
  <c r="H980" i="1"/>
  <c r="D980" i="1"/>
  <c r="C980" i="1"/>
  <c r="G980" i="1" s="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D422" i="1"/>
  <c r="C422" i="1"/>
  <c r="G422" i="1" s="1"/>
  <c r="D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D299" i="1"/>
  <c r="H299" i="1" s="1"/>
  <c r="C299"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299" i="1" l="1"/>
  <c r="E648" i="4"/>
  <c r="D642" i="1" s="1"/>
  <c r="H298" i="1"/>
  <c r="E294" i="9"/>
  <c r="B294" i="9" s="1"/>
  <c r="G298" i="1"/>
  <c r="G421" i="1"/>
  <c r="H421" i="1"/>
  <c r="D131" i="1"/>
  <c r="H131" i="1"/>
  <c r="H130" i="1"/>
  <c r="H132" i="1"/>
  <c r="G130" i="1"/>
  <c r="G131" i="1"/>
  <c r="G132" i="1"/>
  <c r="G1540" i="1"/>
  <c r="H1540" i="1"/>
  <c r="H983" i="1"/>
  <c r="H987" i="1"/>
  <c r="H991" i="1"/>
  <c r="H995" i="1"/>
  <c r="H999" i="1"/>
  <c r="H1003" i="1"/>
  <c r="H1007" i="1"/>
  <c r="H1014" i="1"/>
  <c r="G1416" i="1"/>
  <c r="H1416" i="1"/>
  <c r="G1424" i="1"/>
  <c r="H1424" i="1"/>
  <c r="G1439" i="1"/>
  <c r="H1439" i="1"/>
  <c r="G1447" i="1"/>
  <c r="H1447" i="1"/>
  <c r="G1455" i="1"/>
  <c r="H1455" i="1"/>
  <c r="G1463" i="1"/>
  <c r="H1463" i="1"/>
  <c r="G1471" i="1"/>
  <c r="H1471" i="1"/>
  <c r="G1479" i="1"/>
  <c r="H1479" i="1"/>
  <c r="G1487" i="1"/>
  <c r="H1487" i="1"/>
  <c r="G1495" i="1"/>
  <c r="H1495" i="1"/>
  <c r="G1503" i="1"/>
  <c r="H1503" i="1"/>
  <c r="G1518" i="1"/>
  <c r="H1518" i="1"/>
  <c r="G1533" i="1"/>
  <c r="H1533" i="1"/>
  <c r="H1599" i="1"/>
  <c r="G1599" i="1"/>
  <c r="H1604" i="1"/>
  <c r="G1604" i="1"/>
  <c r="G336" i="9"/>
  <c r="E336" i="9" s="1"/>
  <c r="B336" i="9" s="1"/>
  <c r="F178" i="5"/>
  <c r="C1182" i="1"/>
  <c r="H339" i="9"/>
  <c r="D1223" i="1"/>
  <c r="C1628" i="1"/>
  <c r="D45" i="8"/>
  <c r="H982" i="1"/>
  <c r="H986" i="1"/>
  <c r="H990" i="1"/>
  <c r="H994" i="1"/>
  <c r="H998" i="1"/>
  <c r="H1002" i="1"/>
  <c r="H1006" i="1"/>
  <c r="H1010" i="1"/>
  <c r="H1013" i="1"/>
  <c r="F536" i="4"/>
  <c r="G1412" i="1"/>
  <c r="H1412" i="1"/>
  <c r="G1420" i="1"/>
  <c r="H1420" i="1"/>
  <c r="G1428" i="1"/>
  <c r="H1428" i="1"/>
  <c r="G1435" i="1"/>
  <c r="H1435" i="1"/>
  <c r="G1443" i="1"/>
  <c r="H1443" i="1"/>
  <c r="G1451" i="1"/>
  <c r="H1451" i="1"/>
  <c r="G1459" i="1"/>
  <c r="H1459" i="1"/>
  <c r="G1467" i="1"/>
  <c r="H1467" i="1"/>
  <c r="G1475" i="1"/>
  <c r="H1475" i="1"/>
  <c r="G1483" i="1"/>
  <c r="H1483" i="1"/>
  <c r="G1491" i="1"/>
  <c r="H1491" i="1"/>
  <c r="G1499" i="1"/>
  <c r="H1499" i="1"/>
  <c r="G1507" i="1"/>
  <c r="H1507" i="1"/>
  <c r="G1514" i="1"/>
  <c r="H1514" i="1"/>
  <c r="G1522" i="1"/>
  <c r="H1522" i="1"/>
  <c r="G1529" i="1"/>
  <c r="H1529" i="1"/>
  <c r="J1542" i="1"/>
  <c r="I1554" i="1"/>
  <c r="H1596" i="1"/>
  <c r="G1596" i="1"/>
  <c r="H1642" i="1"/>
  <c r="G1642" i="1"/>
  <c r="H1650" i="1"/>
  <c r="G1650" i="1"/>
  <c r="H1658" i="1"/>
  <c r="G1658" i="1"/>
  <c r="H1583" i="1"/>
  <c r="G1583" i="1"/>
  <c r="H1620" i="1"/>
  <c r="G1620" i="1"/>
  <c r="H1410" i="1"/>
  <c r="H1414" i="1"/>
  <c r="H1418" i="1"/>
  <c r="H1422" i="1"/>
  <c r="H1426" i="1"/>
  <c r="H1430" i="1"/>
  <c r="H1433" i="1"/>
  <c r="H1437" i="1"/>
  <c r="H1441" i="1"/>
  <c r="H1445" i="1"/>
  <c r="H1449" i="1"/>
  <c r="H1453" i="1"/>
  <c r="H1457" i="1"/>
  <c r="H1461" i="1"/>
  <c r="H1465" i="1"/>
  <c r="H1469" i="1"/>
  <c r="H1473" i="1"/>
  <c r="H1477" i="1"/>
  <c r="H1481" i="1"/>
  <c r="H1485" i="1"/>
  <c r="H1489" i="1"/>
  <c r="H1493" i="1"/>
  <c r="H1497" i="1"/>
  <c r="H1501" i="1"/>
  <c r="H1505" i="1"/>
  <c r="H1509" i="1"/>
  <c r="H1512" i="1"/>
  <c r="H1516" i="1"/>
  <c r="H1520" i="1"/>
  <c r="H1524" i="1"/>
  <c r="H1527" i="1"/>
  <c r="H1531" i="1"/>
  <c r="H1535" i="1"/>
  <c r="I1545" i="1"/>
  <c r="H1555" i="1"/>
  <c r="H1607" i="1"/>
  <c r="G1607" i="1"/>
  <c r="G1543" i="1"/>
  <c r="I1543" i="1" s="1"/>
  <c r="G1547" i="1"/>
  <c r="G1549" i="1"/>
  <c r="I1549" i="1" s="1"/>
  <c r="J1549" i="1"/>
  <c r="G1553" i="1"/>
  <c r="I1553" i="1" s="1"/>
  <c r="J1553" i="1"/>
  <c r="H1557" i="1"/>
  <c r="G1557" i="1"/>
  <c r="I1557" i="1" s="1"/>
  <c r="H1559" i="1"/>
  <c r="G1559" i="1"/>
  <c r="H1561" i="1"/>
  <c r="G1561" i="1"/>
  <c r="I1561" i="1" s="1"/>
  <c r="H1563" i="1"/>
  <c r="G1563" i="1"/>
  <c r="I1565" i="1"/>
  <c r="I1567" i="1"/>
  <c r="I1569" i="1"/>
  <c r="H1574" i="1"/>
  <c r="G1574" i="1"/>
  <c r="H1576" i="1"/>
  <c r="G1576" i="1"/>
  <c r="H1579" i="1"/>
  <c r="G1579" i="1"/>
  <c r="H1581" i="1"/>
  <c r="G1581" i="1"/>
  <c r="H1587" i="1"/>
  <c r="G1587" i="1"/>
  <c r="H1611" i="1"/>
  <c r="G1611" i="1"/>
  <c r="H1623" i="1"/>
  <c r="G1623" i="1"/>
  <c r="H1634" i="1"/>
  <c r="G1634" i="1"/>
  <c r="G1640" i="1"/>
  <c r="H1640" i="1"/>
  <c r="G1648" i="1"/>
  <c r="H1648" i="1"/>
  <c r="G1656" i="1"/>
  <c r="H1656" i="1"/>
  <c r="F178" i="4"/>
  <c r="E164" i="4"/>
  <c r="F274" i="4"/>
  <c r="D273" i="4"/>
  <c r="F321" i="4"/>
  <c r="F70" i="5"/>
  <c r="F136" i="5"/>
  <c r="D135" i="5"/>
  <c r="H1591" i="1"/>
  <c r="G1591" i="1"/>
  <c r="H1615" i="1"/>
  <c r="G1615" i="1"/>
  <c r="H1626" i="1"/>
  <c r="G1626" i="1"/>
  <c r="G1632" i="1"/>
  <c r="H1632" i="1"/>
  <c r="H1645" i="1"/>
  <c r="G1645" i="1"/>
  <c r="H1653" i="1"/>
  <c r="G1653" i="1"/>
  <c r="F374" i="4"/>
  <c r="D373" i="4"/>
  <c r="H32" i="3"/>
  <c r="D38" i="7"/>
  <c r="C1572" i="1"/>
  <c r="G342" i="9"/>
  <c r="E342" i="9" s="1"/>
  <c r="D44" i="8"/>
  <c r="G1551" i="1"/>
  <c r="I1551" i="1" s="1"/>
  <c r="J1551" i="1"/>
  <c r="G1555" i="1"/>
  <c r="I1558" i="1"/>
  <c r="I1560" i="1"/>
  <c r="I1562" i="1"/>
  <c r="H1564" i="1"/>
  <c r="G1564" i="1"/>
  <c r="H1566" i="1"/>
  <c r="G1566" i="1"/>
  <c r="I1566" i="1" s="1"/>
  <c r="H1568" i="1"/>
  <c r="G1568" i="1"/>
  <c r="H1570" i="1"/>
  <c r="G1570" i="1"/>
  <c r="I1570" i="1" s="1"/>
  <c r="I1573" i="1"/>
  <c r="I1575" i="1"/>
  <c r="I1578" i="1"/>
  <c r="I1580" i="1"/>
  <c r="G1588" i="1"/>
  <c r="H1595" i="1"/>
  <c r="G1595" i="1"/>
  <c r="H1603" i="1"/>
  <c r="G1603" i="1"/>
  <c r="G1612" i="1"/>
  <c r="H1619" i="1"/>
  <c r="G1619" i="1"/>
  <c r="G1624" i="1"/>
  <c r="H1629" i="1"/>
  <c r="G1629" i="1"/>
  <c r="H1637" i="1"/>
  <c r="G1637" i="1"/>
  <c r="D230" i="4"/>
  <c r="F237" i="4"/>
  <c r="E360" i="4"/>
  <c r="E417" i="4" s="1"/>
  <c r="D412" i="1" s="1"/>
  <c r="F426" i="4"/>
  <c r="D647" i="4"/>
  <c r="F585" i="4"/>
  <c r="D584" i="4"/>
  <c r="F7" i="5"/>
  <c r="H21" i="3"/>
  <c r="I21" i="3"/>
  <c r="I26" i="3"/>
  <c r="F8" i="4"/>
  <c r="D7" i="4"/>
  <c r="F50" i="4"/>
  <c r="D49" i="4"/>
  <c r="F112" i="4"/>
  <c r="D106" i="4"/>
  <c r="F154" i="4"/>
  <c r="D153" i="4"/>
  <c r="F572" i="4"/>
  <c r="D571" i="4"/>
  <c r="D535" i="4" s="1"/>
  <c r="F630" i="4"/>
  <c r="D629" i="4"/>
  <c r="G316" i="9"/>
  <c r="G315" i="9"/>
  <c r="D147" i="5"/>
  <c r="F150" i="5"/>
  <c r="F204" i="5"/>
  <c r="D203" i="5"/>
  <c r="D177" i="5" s="1"/>
  <c r="E5" i="7"/>
  <c r="G345" i="9" s="1"/>
  <c r="E345" i="9" s="1"/>
  <c r="H1660" i="1"/>
  <c r="G1662" i="1"/>
  <c r="G1665" i="1"/>
  <c r="H1668" i="1"/>
  <c r="G1670" i="1"/>
  <c r="G1673" i="1"/>
  <c r="H1676" i="1"/>
  <c r="G1678" i="1"/>
  <c r="G1681" i="1"/>
  <c r="H1684" i="1"/>
  <c r="G1686" i="1"/>
  <c r="F23" i="4"/>
  <c r="E49" i="4"/>
  <c r="D45" i="1" s="1"/>
  <c r="F170" i="4"/>
  <c r="D164" i="4"/>
  <c r="E202" i="4"/>
  <c r="D198" i="1" s="1"/>
  <c r="D262" i="4"/>
  <c r="F269" i="4"/>
  <c r="D309" i="4"/>
  <c r="F314" i="4"/>
  <c r="F412" i="4"/>
  <c r="D648" i="4"/>
  <c r="E536" i="4"/>
  <c r="G156" i="9"/>
  <c r="E156" i="9" s="1"/>
  <c r="B156" i="9" s="1"/>
  <c r="F607" i="4"/>
  <c r="G314" i="9"/>
  <c r="E314" i="9" s="1"/>
  <c r="B314" i="9" s="1"/>
  <c r="F89" i="5"/>
  <c r="D88" i="5"/>
  <c r="H316" i="9"/>
  <c r="H315" i="9"/>
  <c r="D274" i="5"/>
  <c r="F277" i="5"/>
  <c r="F36" i="6"/>
  <c r="D35" i="6"/>
  <c r="D82" i="4"/>
  <c r="F91" i="4"/>
  <c r="F126" i="4"/>
  <c r="D125" i="4"/>
  <c r="F135" i="4"/>
  <c r="F221" i="4"/>
  <c r="F322" i="4"/>
  <c r="D361" i="4"/>
  <c r="F366" i="4"/>
  <c r="E466" i="4"/>
  <c r="D460" i="1" s="1"/>
  <c r="F491" i="4"/>
  <c r="D522" i="4"/>
  <c r="D430" i="4" s="1"/>
  <c r="F529" i="4"/>
  <c r="E571" i="4"/>
  <c r="D565" i="1" s="1"/>
  <c r="D597" i="4"/>
  <c r="G339" i="9"/>
  <c r="E339" i="9" s="1"/>
  <c r="B339" i="9" s="1"/>
  <c r="F219" i="5"/>
  <c r="F5" i="6"/>
  <c r="E35" i="6"/>
  <c r="D114" i="6"/>
  <c r="D141" i="6" s="1"/>
  <c r="F130" i="6"/>
  <c r="D129" i="6"/>
  <c r="E337" i="9"/>
  <c r="B337" i="9" s="1"/>
  <c r="G310" i="9"/>
  <c r="H309"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E179" i="9" s="1"/>
  <c r="B179" i="9" s="1"/>
  <c r="M228" i="9"/>
  <c r="G178" i="9"/>
  <c r="E178" i="9" s="1"/>
  <c r="B178" i="9" s="1"/>
  <c r="G176" i="9"/>
  <c r="E176" i="9" s="1"/>
  <c r="B176" i="9" s="1"/>
  <c r="G174" i="9"/>
  <c r="E174" i="9" s="1"/>
  <c r="B174" i="9" s="1"/>
  <c r="I10" i="9"/>
  <c r="E26" i="9"/>
  <c r="B26" i="9" s="1"/>
  <c r="E30" i="9"/>
  <c r="B30" i="9" s="1"/>
  <c r="E34" i="9"/>
  <c r="B34" i="9" s="1"/>
  <c r="E38" i="9"/>
  <c r="B38" i="9" s="1"/>
  <c r="E42" i="9"/>
  <c r="B42" i="9" s="1"/>
  <c r="E46" i="9"/>
  <c r="B46" i="9" s="1"/>
  <c r="E54" i="9"/>
  <c r="B54" i="9" s="1"/>
  <c r="E62" i="9"/>
  <c r="B62" i="9" s="1"/>
  <c r="B100" i="9"/>
  <c r="G177" i="9"/>
  <c r="E177" i="9" s="1"/>
  <c r="B177" i="9" s="1"/>
  <c r="E88" i="5"/>
  <c r="D1093" i="1" s="1"/>
  <c r="E177" i="5"/>
  <c r="B52" i="9"/>
  <c r="B60" i="9"/>
  <c r="B68" i="9"/>
  <c r="B76" i="9"/>
  <c r="B84" i="9"/>
  <c r="B92" i="9"/>
  <c r="G175" i="9"/>
  <c r="E175" i="9" s="1"/>
  <c r="B175" i="9" s="1"/>
  <c r="E50" i="9"/>
  <c r="B50" i="9" s="1"/>
  <c r="E58" i="9"/>
  <c r="B58" i="9" s="1"/>
  <c r="E66" i="9"/>
  <c r="B66" i="9" s="1"/>
  <c r="E74" i="9"/>
  <c r="B74" i="9" s="1"/>
  <c r="E82" i="9"/>
  <c r="B82" i="9" s="1"/>
  <c r="E90" i="9"/>
  <c r="B90" i="9" s="1"/>
  <c r="E98" i="9"/>
  <c r="B98" i="9" s="1"/>
  <c r="B107" i="9"/>
  <c r="B115" i="9"/>
  <c r="B123" i="9"/>
  <c r="B131" i="9"/>
  <c r="B139" i="9"/>
  <c r="B147" i="9"/>
  <c r="B155" i="9"/>
  <c r="B159" i="9"/>
  <c r="B167" i="9"/>
  <c r="B111" i="9"/>
  <c r="B119" i="9"/>
  <c r="B251" i="9"/>
  <c r="B259" i="9"/>
  <c r="B267" i="9"/>
  <c r="B345" i="9" l="1"/>
  <c r="E344" i="9"/>
  <c r="I10" i="3" s="1"/>
  <c r="F177" i="5"/>
  <c r="H23" i="3"/>
  <c r="C1181" i="1"/>
  <c r="D640" i="4"/>
  <c r="C529" i="1"/>
  <c r="F141" i="6"/>
  <c r="H30" i="3"/>
  <c r="C1537" i="1"/>
  <c r="D639" i="4"/>
  <c r="C424" i="1"/>
  <c r="F597" i="4"/>
  <c r="C591" i="1"/>
  <c r="F648" i="4"/>
  <c r="C642" i="1"/>
  <c r="E316" i="9"/>
  <c r="B316" i="9" s="1"/>
  <c r="F584" i="4"/>
  <c r="C578" i="1"/>
  <c r="B342" i="9"/>
  <c r="E6" i="4"/>
  <c r="E152" i="4"/>
  <c r="D160" i="1"/>
  <c r="I1559" i="1"/>
  <c r="I39" i="3"/>
  <c r="C1622" i="1"/>
  <c r="G1182" i="1"/>
  <c r="H1182" i="1"/>
  <c r="I23" i="3"/>
  <c r="E176" i="5"/>
  <c r="D1180" i="1" s="1"/>
  <c r="D1181" i="1"/>
  <c r="E310" i="9"/>
  <c r="B310" i="9" s="1"/>
  <c r="H19" i="9"/>
  <c r="E19" i="9" s="1"/>
  <c r="B19" i="9" s="1"/>
  <c r="F114" i="6"/>
  <c r="H29" i="3"/>
  <c r="C1510" i="1"/>
  <c r="G460" i="1"/>
  <c r="H460" i="1"/>
  <c r="F262" i="4"/>
  <c r="C258" i="1"/>
  <c r="F629" i="4"/>
  <c r="C623" i="1"/>
  <c r="H24" i="9"/>
  <c r="G24" i="9"/>
  <c r="E24" i="9" s="1"/>
  <c r="D152" i="4"/>
  <c r="F153" i="4"/>
  <c r="C149" i="1"/>
  <c r="F49" i="4"/>
  <c r="C45" i="1"/>
  <c r="E418" i="4"/>
  <c r="D413" i="1" s="1"/>
  <c r="D355" i="1"/>
  <c r="G1572" i="1"/>
  <c r="H1572" i="1"/>
  <c r="E430" i="4"/>
  <c r="F135" i="5"/>
  <c r="C1140" i="1"/>
  <c r="I1581" i="1"/>
  <c r="I1576" i="1"/>
  <c r="G1628" i="1"/>
  <c r="H1628" i="1"/>
  <c r="I27" i="3"/>
  <c r="D1431" i="1"/>
  <c r="F82" i="4"/>
  <c r="C78" i="1"/>
  <c r="F274" i="5"/>
  <c r="C1278" i="1"/>
  <c r="F88" i="5"/>
  <c r="C1093" i="1"/>
  <c r="H198" i="1"/>
  <c r="G198" i="1"/>
  <c r="I32" i="3"/>
  <c r="D1538" i="1"/>
  <c r="F147" i="5"/>
  <c r="C1152" i="1"/>
  <c r="E141" i="6"/>
  <c r="G347" i="9" s="1"/>
  <c r="E347" i="9" s="1"/>
  <c r="C1571" i="1"/>
  <c r="H34" i="3"/>
  <c r="F373" i="4"/>
  <c r="C368" i="1"/>
  <c r="F273" i="4"/>
  <c r="C269" i="1"/>
  <c r="F202" i="4"/>
  <c r="G1223" i="1"/>
  <c r="H1223" i="1"/>
  <c r="E309" i="9"/>
  <c r="B309" i="9" s="1"/>
  <c r="F129" i="6"/>
  <c r="C1525" i="1"/>
  <c r="F522" i="4"/>
  <c r="C516" i="1"/>
  <c r="D360" i="4"/>
  <c r="F361" i="4"/>
  <c r="C356" i="1"/>
  <c r="F125" i="4"/>
  <c r="C121" i="1"/>
  <c r="F35" i="6"/>
  <c r="H27" i="3"/>
  <c r="C1431" i="1"/>
  <c r="D251" i="5"/>
  <c r="D176" i="5" s="1"/>
  <c r="E535" i="4"/>
  <c r="F535" i="4" s="1"/>
  <c r="D530" i="1"/>
  <c r="F309" i="4"/>
  <c r="D308" i="4"/>
  <c r="C304" i="1"/>
  <c r="F164" i="4"/>
  <c r="C160" i="1"/>
  <c r="G338" i="9"/>
  <c r="E338" i="9" s="1"/>
  <c r="B338" i="9" s="1"/>
  <c r="C1207" i="1"/>
  <c r="F203" i="5"/>
  <c r="E315" i="9"/>
  <c r="B315" i="9" s="1"/>
  <c r="F571" i="4"/>
  <c r="C565" i="1"/>
  <c r="F106" i="4"/>
  <c r="C102" i="1"/>
  <c r="D6" i="4"/>
  <c r="F7" i="4"/>
  <c r="C3" i="1"/>
  <c r="E69" i="5"/>
  <c r="F647" i="4"/>
  <c r="C641" i="1"/>
  <c r="F230" i="4"/>
  <c r="C226" i="1"/>
  <c r="I1568" i="1"/>
  <c r="I1564" i="1"/>
  <c r="K1480" i="9"/>
  <c r="G343" i="9"/>
  <c r="E343" i="9" s="1"/>
  <c r="B343" i="9" s="1"/>
  <c r="C1621" i="1"/>
  <c r="I38" i="3"/>
  <c r="D69" i="5"/>
  <c r="I1579" i="1"/>
  <c r="I1574" i="1"/>
  <c r="E346" i="9" l="1"/>
  <c r="B347" i="9"/>
  <c r="F176" i="5"/>
  <c r="C1180" i="1"/>
  <c r="I22" i="3"/>
  <c r="D1074" i="1"/>
  <c r="E6" i="5"/>
  <c r="G102" i="1"/>
  <c r="H102" i="1"/>
  <c r="H160" i="1"/>
  <c r="G160" i="1"/>
  <c r="G1431" i="1"/>
  <c r="H1431" i="1"/>
  <c r="G516" i="1"/>
  <c r="H516" i="1"/>
  <c r="H269" i="1"/>
  <c r="G269" i="1"/>
  <c r="G45" i="1"/>
  <c r="H45" i="1"/>
  <c r="D299" i="4"/>
  <c r="F152" i="4"/>
  <c r="H17" i="3"/>
  <c r="C148" i="1"/>
  <c r="H226" i="1"/>
  <c r="G226" i="1"/>
  <c r="H356" i="1"/>
  <c r="G356" i="1"/>
  <c r="H1571" i="1"/>
  <c r="G1571" i="1"/>
  <c r="G1538" i="1"/>
  <c r="H1538" i="1"/>
  <c r="G1093" i="1"/>
  <c r="H1093" i="1"/>
  <c r="H78" i="1"/>
  <c r="G78" i="1"/>
  <c r="G1140" i="1"/>
  <c r="H1140" i="1"/>
  <c r="B24" i="9"/>
  <c r="G258" i="1"/>
  <c r="H258" i="1"/>
  <c r="E341" i="9"/>
  <c r="H642" i="1"/>
  <c r="G642" i="1"/>
  <c r="C634" i="1"/>
  <c r="F69" i="5"/>
  <c r="H22" i="3"/>
  <c r="C1074" i="1"/>
  <c r="D6" i="5"/>
  <c r="G530" i="1"/>
  <c r="H530" i="1"/>
  <c r="E640" i="4"/>
  <c r="D634" i="1" s="1"/>
  <c r="D529" i="1"/>
  <c r="I30" i="3"/>
  <c r="D1537" i="1"/>
  <c r="G1537" i="1" s="1"/>
  <c r="H149" i="1"/>
  <c r="G149" i="1"/>
  <c r="G1510" i="1"/>
  <c r="H1510" i="1"/>
  <c r="G1622" i="1"/>
  <c r="H1622" i="1"/>
  <c r="E299" i="4"/>
  <c r="I17" i="3"/>
  <c r="D148" i="1"/>
  <c r="G578" i="1"/>
  <c r="H578" i="1"/>
  <c r="F639" i="4"/>
  <c r="C633" i="1"/>
  <c r="G1181" i="1"/>
  <c r="H1181" i="1"/>
  <c r="H3" i="1"/>
  <c r="G3" i="1"/>
  <c r="G641" i="1"/>
  <c r="H641" i="1"/>
  <c r="G565" i="1"/>
  <c r="H565" i="1"/>
  <c r="G1207" i="1"/>
  <c r="H1207" i="1"/>
  <c r="H304" i="1"/>
  <c r="G304" i="1"/>
  <c r="G1525" i="1"/>
  <c r="H1525" i="1"/>
  <c r="G368" i="1"/>
  <c r="H368" i="1"/>
  <c r="H1621" i="1"/>
  <c r="G1621" i="1"/>
  <c r="H11" i="3"/>
  <c r="F6" i="4"/>
  <c r="D422" i="4"/>
  <c r="H16" i="3"/>
  <c r="D300" i="4"/>
  <c r="C2" i="1"/>
  <c r="D417" i="4"/>
  <c r="F308" i="4"/>
  <c r="C303" i="1"/>
  <c r="F251" i="5"/>
  <c r="H24" i="3"/>
  <c r="C1255" i="1"/>
  <c r="H121" i="1"/>
  <c r="G121" i="1"/>
  <c r="D418" i="4"/>
  <c r="F360" i="4"/>
  <c r="C355" i="1"/>
  <c r="G1152" i="1"/>
  <c r="H1152" i="1"/>
  <c r="G1278" i="1"/>
  <c r="H1278" i="1"/>
  <c r="E639" i="4"/>
  <c r="D633" i="1" s="1"/>
  <c r="D424" i="1"/>
  <c r="G424" i="1" s="1"/>
  <c r="G623" i="1"/>
  <c r="H623" i="1"/>
  <c r="I16" i="3"/>
  <c r="E422" i="4"/>
  <c r="D2" i="1"/>
  <c r="G591" i="1"/>
  <c r="H591" i="1"/>
  <c r="F430" i="4"/>
  <c r="G529" i="1"/>
  <c r="H529" i="1"/>
  <c r="F418" i="4" l="1"/>
  <c r="C413" i="1"/>
  <c r="F417" i="4"/>
  <c r="C412" i="1"/>
  <c r="F422" i="4"/>
  <c r="D643" i="4"/>
  <c r="C417" i="1"/>
  <c r="E301" i="4"/>
  <c r="D297" i="1" s="1"/>
  <c r="E423" i="4"/>
  <c r="D295" i="1"/>
  <c r="H424" i="1"/>
  <c r="H148" i="1"/>
  <c r="G148" i="1"/>
  <c r="G1180" i="1"/>
  <c r="H1180" i="1"/>
  <c r="E300" i="4"/>
  <c r="F300" i="4" s="1"/>
  <c r="H2" i="1"/>
  <c r="G2" i="1"/>
  <c r="G306" i="9"/>
  <c r="E306" i="9" s="1"/>
  <c r="B306" i="9" s="1"/>
  <c r="G299" i="9"/>
  <c r="E299" i="9" s="1"/>
  <c r="F6" i="5"/>
  <c r="C1011" i="1"/>
  <c r="G634" i="1"/>
  <c r="H634" i="1"/>
  <c r="H299" i="9"/>
  <c r="D1011" i="1"/>
  <c r="G633" i="1"/>
  <c r="H633" i="1"/>
  <c r="G1074" i="1"/>
  <c r="H1074" i="1"/>
  <c r="F640" i="4"/>
  <c r="H1537" i="1"/>
  <c r="H9" i="3"/>
  <c r="H355" i="1"/>
  <c r="G355" i="1"/>
  <c r="G303" i="1"/>
  <c r="H303" i="1"/>
  <c r="C296" i="1"/>
  <c r="E424" i="4"/>
  <c r="D419" i="1" s="1"/>
  <c r="E643" i="4"/>
  <c r="D417" i="1"/>
  <c r="G1255" i="1"/>
  <c r="H1255" i="1"/>
  <c r="N3" i="9"/>
  <c r="I11" i="3"/>
  <c r="D423" i="4"/>
  <c r="F299" i="4"/>
  <c r="D301" i="4"/>
  <c r="C295" i="1"/>
  <c r="F301" i="4" l="1"/>
  <c r="C297" i="1"/>
  <c r="D644" i="4"/>
  <c r="D425" i="4"/>
  <c r="F423" i="4"/>
  <c r="C418" i="1"/>
  <c r="G20" i="9"/>
  <c r="H295" i="1"/>
  <c r="G295" i="1"/>
  <c r="H8" i="3"/>
  <c r="G1011" i="1"/>
  <c r="H1011" i="1"/>
  <c r="H417" i="1"/>
  <c r="G417" i="1"/>
  <c r="G412" i="1"/>
  <c r="H412" i="1"/>
  <c r="K3" i="9"/>
  <c r="I9" i="3"/>
  <c r="D645" i="4"/>
  <c r="F643" i="4"/>
  <c r="C637" i="1"/>
  <c r="E645" i="4"/>
  <c r="D637" i="1"/>
  <c r="B299" i="9"/>
  <c r="E425" i="4"/>
  <c r="D420" i="1" s="1"/>
  <c r="E644" i="4"/>
  <c r="D418" i="1"/>
  <c r="H20" i="9"/>
  <c r="H413" i="1"/>
  <c r="G413" i="1"/>
  <c r="D296" i="1"/>
  <c r="G296" i="1" s="1"/>
  <c r="D424" i="4"/>
  <c r="M3" i="9" l="1"/>
  <c r="F425" i="4"/>
  <c r="C420" i="1"/>
  <c r="F424" i="4"/>
  <c r="C419" i="1"/>
  <c r="D639" i="1"/>
  <c r="G637" i="1"/>
  <c r="H637" i="1"/>
  <c r="E20" i="9"/>
  <c r="B20" i="9" s="1"/>
  <c r="D646" i="4"/>
  <c r="F644" i="4"/>
  <c r="C638" i="1"/>
  <c r="G418" i="1"/>
  <c r="H418" i="1"/>
  <c r="H297" i="1"/>
  <c r="G297" i="1"/>
  <c r="E646" i="4"/>
  <c r="D638" i="1"/>
  <c r="F645" i="4"/>
  <c r="C639" i="1"/>
  <c r="H296" i="1"/>
  <c r="G639" i="1" l="1"/>
  <c r="H639" i="1"/>
  <c r="E650" i="4"/>
  <c r="D640" i="1"/>
  <c r="F646" i="4"/>
  <c r="D650" i="4"/>
  <c r="C640" i="1"/>
  <c r="H420" i="1"/>
  <c r="G420" i="1"/>
  <c r="E649" i="4"/>
  <c r="D649" i="4"/>
  <c r="G297" i="9" s="1"/>
  <c r="E297" i="9" s="1"/>
  <c r="B297" i="9" s="1"/>
  <c r="H638" i="1"/>
  <c r="G638" i="1"/>
  <c r="G419" i="1"/>
  <c r="H419" i="1"/>
  <c r="G334" i="9"/>
  <c r="H334" i="9"/>
  <c r="F649" i="4" l="1"/>
  <c r="H18" i="3"/>
  <c r="C643" i="1"/>
  <c r="I18" i="3"/>
  <c r="D643" i="1"/>
  <c r="H7" i="3" s="1"/>
  <c r="G640" i="1"/>
  <c r="H640" i="1"/>
  <c r="I19" i="3"/>
  <c r="D644" i="1"/>
  <c r="F650" i="4"/>
  <c r="H19" i="3"/>
  <c r="C644" i="1"/>
  <c r="E334" i="9"/>
  <c r="J3" i="9" l="1"/>
  <c r="G643" i="1"/>
  <c r="H643" i="1"/>
  <c r="B334" i="9"/>
  <c r="E298" i="9"/>
  <c r="I8" i="3" s="1"/>
  <c r="G644" i="1"/>
  <c r="H644" i="1"/>
  <c r="H295" i="9" l="1"/>
  <c r="G295" i="9"/>
  <c r="E295" i="9" s="1"/>
  <c r="L293" i="9"/>
  <c r="F293" i="9" s="1"/>
  <c r="H18" i="9"/>
  <c r="G18" i="9"/>
  <c r="H17" i="9"/>
  <c r="L16" i="9"/>
  <c r="G16" i="9"/>
  <c r="G22" i="9"/>
  <c r="M16" i="9"/>
  <c r="H15" i="9"/>
  <c r="I17" i="9"/>
  <c r="J5" i="9"/>
  <c r="G15" i="9"/>
  <c r="K5" i="9"/>
  <c r="K9" i="9"/>
  <c r="G21" i="9"/>
  <c r="L15" i="9"/>
  <c r="I5" i="9"/>
  <c r="K13" i="9"/>
  <c r="I6" i="9"/>
  <c r="J10" i="9"/>
  <c r="H16" i="9"/>
  <c r="J6" i="9"/>
  <c r="K10" i="9"/>
  <c r="H22" i="9"/>
  <c r="K6" i="9"/>
  <c r="I11" i="9"/>
  <c r="J9" i="9"/>
  <c r="K11" i="9"/>
  <c r="J17" i="9"/>
  <c r="J7" i="9"/>
  <c r="K7" i="9"/>
  <c r="J13" i="9"/>
  <c r="K8" i="9"/>
  <c r="I8" i="9"/>
  <c r="I13" i="9"/>
  <c r="J8" i="9"/>
  <c r="M15" i="9"/>
  <c r="J12" i="9"/>
  <c r="G17" i="9"/>
  <c r="J11" i="9"/>
  <c r="H21" i="9"/>
  <c r="I7" i="9"/>
  <c r="I12" i="9"/>
  <c r="K12" i="9"/>
  <c r="I9" i="9"/>
  <c r="E10" i="9" l="1"/>
  <c r="B10" i="9" s="1"/>
  <c r="E5" i="9"/>
  <c r="F16" i="9"/>
  <c r="E7" i="9"/>
  <c r="B7" i="9" s="1"/>
  <c r="E8" i="9"/>
  <c r="B8" i="9" s="1"/>
  <c r="E11" i="9"/>
  <c r="B11" i="9" s="1"/>
  <c r="E16" i="9"/>
  <c r="B16" i="9" s="1"/>
  <c r="E9" i="9"/>
  <c r="B9" i="9" s="1"/>
  <c r="B5" i="9"/>
  <c r="B293" i="9"/>
  <c r="F23" i="9"/>
  <c r="F15" i="9"/>
  <c r="E15" i="9"/>
  <c r="B295" i="9"/>
  <c r="E23" i="9"/>
  <c r="I7" i="3" s="1"/>
  <c r="E12" i="9"/>
  <c r="B12" i="9" s="1"/>
  <c r="E17" i="9"/>
  <c r="B17" i="9" s="1"/>
  <c r="E13" i="9"/>
  <c r="B13" i="9" s="1"/>
  <c r="E6" i="9"/>
  <c r="B6" i="9" s="1"/>
  <c r="E21" i="9"/>
  <c r="B21" i="9" s="1"/>
  <c r="E22" i="9"/>
  <c r="B22" i="9" s="1"/>
  <c r="E18" i="9"/>
  <c r="B18" i="9" s="1"/>
  <c r="F14" i="9" l="1"/>
  <c r="F3" i="9"/>
  <c r="B15"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<sst xmlns="http://schemas.openxmlformats.org/spreadsheetml/2006/main" count="4719" uniqueCount="3650">
  <si>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</si>
  <si>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</si>
  <si>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</si>
  <si>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</si>
  <si>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</si>
  <si>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</si>
  <si>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</si>
  <si>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</si>
  <si>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</si>
  <si>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</si>
  <si>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</si>
  <si>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</si>
  <si>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</si>
  <si>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</si>
  <si>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</si>
  <si>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</si>
  <si>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</si>
  <si>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</si>
  <si>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</si>
  <si>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</si>
  <si>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</si>
  <si>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</si>
  <si>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</si>
  <si>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</si>
  <si>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</si>
  <si>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</si>
  <si>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</si>
  <si>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</si>
  <si>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</si>
  <si>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</si>
  <si>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</si>
  <si>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ORIOVAC</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</si>
  <si>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</si>
  <si>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</si>
  <si>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</si>
  <si>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</si>
  <si>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</si>
  <si>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</si>
  <si>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</si>
  <si>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</si>
  <si>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</si>
  <si>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</si>
  <si>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</si>
  <si>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</si>
  <si>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</si>
  <si>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</si>
  <si>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</si>
  <si>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</si>
  <si>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</si>
  <si>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</si>
  <si>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</si>
  <si>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</si>
  <si>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</si>
  <si>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</si>
  <si>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</si>
  <si>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</si>
  <si>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37148 - OPĆINA ORIOVAC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</si>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</sst>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1685971.28</v>
      </c>
      <c r="D2" s="6">
        <f>'PR-RAS'!E6</f>
        <v>1810983.22</v>
      </c>
      <c r="E2" s="6">
        <v>0</v>
      </c>
      <c r="F2" s="6">
        <v>0</v>
      </c>
      <c r="G2" s="7">
        <f t="shared" ref="G2:G274" si="0">(B2/1000)*(C2*1+D2*2)</f>
        <v>5307.9377199999999</v>
      </c>
      <c r="H2" s="7">
        <f t="shared" ref="H2:H27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479812.50999999995</v>
      </c>
      <c r="D3" s="1">
        <f>'PR-RAS'!E7</f>
        <v>554236.56999999995</v>
      </c>
      <c r="E3" s="1">
        <v>0</v>
      </c>
      <c r="F3" s="1">
        <v>0</v>
      </c>
      <c r="G3" s="2">
        <f t="shared" si="0"/>
        <v>3176.5713000000001</v>
      </c>
      <c r="H3" s="2">
        <f t="shared" si="1"/>
        <v>0.92000000010011718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461691.97</v>
      </c>
      <c r="D4" s="1">
        <f>'PR-RAS'!E8</f>
        <v>527204.19999999995</v>
      </c>
      <c r="E4" s="1">
        <v>0</v>
      </c>
      <c r="F4" s="1">
        <v>0</v>
      </c>
      <c r="G4" s="2">
        <f t="shared" si="0"/>
        <v>4548.3011099999994</v>
      </c>
      <c r="H4" s="2">
        <f t="shared" si="1"/>
        <v>0.22999999998137355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461691.97</v>
      </c>
      <c r="D5" s="1">
        <f>'PR-RAS'!E9</f>
        <v>527204.19999999995</v>
      </c>
      <c r="E5" s="1">
        <v>0</v>
      </c>
      <c r="F5" s="1">
        <v>0</v>
      </c>
      <c r="G5" s="2">
        <f t="shared" si="0"/>
        <v>6064.4014799999995</v>
      </c>
      <c r="H5" s="2">
        <f t="shared" si="1"/>
        <v>0.22999999998137355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15457.75</v>
      </c>
      <c r="D19" s="1">
        <f>'PR-RAS'!E23</f>
        <v>22977.67</v>
      </c>
      <c r="E19" s="1">
        <v>0</v>
      </c>
      <c r="F19" s="1">
        <v>0</v>
      </c>
      <c r="G19" s="2">
        <f t="shared" si="0"/>
        <v>1105.4356199999997</v>
      </c>
      <c r="H19" s="2">
        <f t="shared" si="1"/>
        <v>0.58000000000174623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106.27</v>
      </c>
      <c r="D20" s="1">
        <f>'PR-RAS'!E24</f>
        <v>120.07</v>
      </c>
      <c r="E20" s="1">
        <v>0</v>
      </c>
      <c r="F20" s="1">
        <v>0</v>
      </c>
      <c r="G20" s="2">
        <f t="shared" si="0"/>
        <v>6.5817899999999989</v>
      </c>
      <c r="H20" s="2">
        <f t="shared" si="1"/>
        <v>0.3399999999999892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15351.48</v>
      </c>
      <c r="D23" s="1">
        <f>'PR-RAS'!E27</f>
        <v>22857.599999999999</v>
      </c>
      <c r="E23" s="1">
        <v>0</v>
      </c>
      <c r="F23" s="1">
        <v>0</v>
      </c>
      <c r="G23" s="2">
        <f t="shared" si="0"/>
        <v>1343.4669599999997</v>
      </c>
      <c r="H23" s="2">
        <f t="shared" si="1"/>
        <v>0.88000000000101863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2662.79</v>
      </c>
      <c r="D25" s="1">
        <f>'PR-RAS'!E29</f>
        <v>4054.7</v>
      </c>
      <c r="E25" s="1">
        <v>0</v>
      </c>
      <c r="F25" s="1">
        <v>0</v>
      </c>
      <c r="G25" s="2">
        <f t="shared" si="0"/>
        <v>258.53255999999999</v>
      </c>
      <c r="H25" s="2">
        <f t="shared" si="1"/>
        <v>0.51000000000021828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2662.79</v>
      </c>
      <c r="D27" s="1">
        <f>'PR-RAS'!E31</f>
        <v>4054.7</v>
      </c>
      <c r="E27" s="1">
        <v>0</v>
      </c>
      <c r="F27" s="1">
        <v>0</v>
      </c>
      <c r="G27" s="2">
        <f t="shared" si="0"/>
        <v>280.07693999999998</v>
      </c>
      <c r="H27" s="2">
        <f t="shared" si="1"/>
        <v>0.51000000000021828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990978.64</v>
      </c>
      <c r="D45" s="1">
        <f>'PR-RAS'!E49</f>
        <v>1041827.47</v>
      </c>
      <c r="E45" s="1">
        <v>0</v>
      </c>
      <c r="F45" s="1">
        <v>0</v>
      </c>
      <c r="G45" s="2">
        <f t="shared" si="0"/>
        <v>135283.87752000001</v>
      </c>
      <c r="H45" s="2">
        <f t="shared" si="1"/>
        <v>0.82999999995809048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643289.06999999995</v>
      </c>
      <c r="D54" s="1">
        <f>'PR-RAS'!E58</f>
        <v>537665.49</v>
      </c>
      <c r="E54" s="1">
        <v>0</v>
      </c>
      <c r="F54" s="1">
        <v>0</v>
      </c>
      <c r="G54" s="2">
        <f t="shared" si="0"/>
        <v>91086.862649999981</v>
      </c>
      <c r="H54" s="2">
        <f t="shared" si="1"/>
        <v>0.55999999993946403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642842.84</v>
      </c>
      <c r="D55" s="1">
        <f>'PR-RAS'!E59</f>
        <v>237665.49</v>
      </c>
      <c r="E55" s="1">
        <v>0</v>
      </c>
      <c r="F55" s="1">
        <v>0</v>
      </c>
      <c r="G55" s="2">
        <f t="shared" si="0"/>
        <v>60381.386279999992</v>
      </c>
      <c r="H55" s="2">
        <f t="shared" si="1"/>
        <v>0.65000000002328306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446.23</v>
      </c>
      <c r="D56" s="1">
        <f>'PR-RAS'!E60</f>
        <v>300000</v>
      </c>
      <c r="E56" s="1">
        <v>0</v>
      </c>
      <c r="F56" s="1">
        <v>0</v>
      </c>
      <c r="G56" s="2">
        <f t="shared" si="0"/>
        <v>33024.542649999996</v>
      </c>
      <c r="H56" s="2">
        <f t="shared" si="1"/>
        <v>0.23000000000001819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5990.54</v>
      </c>
      <c r="D57" s="1">
        <f>'PR-RAS'!E61</f>
        <v>14040.6</v>
      </c>
      <c r="E57" s="1">
        <v>0</v>
      </c>
      <c r="F57" s="1">
        <v>0</v>
      </c>
      <c r="G57" s="2">
        <f t="shared" si="0"/>
        <v>1908.0174399999999</v>
      </c>
      <c r="H57" s="2">
        <f t="shared" si="1"/>
        <v>0.85999999999967258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5990.54</v>
      </c>
      <c r="D58" s="1">
        <f>'PR-RAS'!E62</f>
        <v>14040.6</v>
      </c>
      <c r="E58" s="1">
        <v>0</v>
      </c>
      <c r="F58" s="1">
        <v>0</v>
      </c>
      <c r="G58" s="2">
        <f t="shared" si="0"/>
        <v>1942.0891799999999</v>
      </c>
      <c r="H58" s="2">
        <f t="shared" si="1"/>
        <v>0.85999999999967258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376734.24</v>
      </c>
      <c r="E60" s="1">
        <v>0</v>
      </c>
      <c r="F60" s="1">
        <v>0</v>
      </c>
      <c r="G60" s="2">
        <f t="shared" si="0"/>
        <v>44454.640319999999</v>
      </c>
      <c r="H60" s="2">
        <f t="shared" si="1"/>
        <v>0.23999999999068677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376734.24</v>
      </c>
      <c r="E63" s="1">
        <v>0</v>
      </c>
      <c r="F63" s="1">
        <v>0</v>
      </c>
      <c r="G63" s="2">
        <f>(B63/1000)*(C63*1+D63*2)</f>
        <v>46715.045760000001</v>
      </c>
      <c r="H63" s="2">
        <f>ABS(C63-ROUND(C63,0))+ABS(D63-ROUND(D63,0))</f>
        <v>0.23999999999068677</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82686.94</v>
      </c>
      <c r="D64" s="1">
        <f>'PR-RAS'!E68</f>
        <v>113387.14</v>
      </c>
      <c r="E64" s="1">
        <v>0</v>
      </c>
      <c r="F64" s="1">
        <v>0</v>
      </c>
      <c r="G64" s="2">
        <f t="shared" si="0"/>
        <v>19496.056859999997</v>
      </c>
      <c r="H64" s="2">
        <f t="shared" si="1"/>
        <v>0.19999999999708962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82686.94</v>
      </c>
      <c r="D65" s="1">
        <f>'PR-RAS'!E69</f>
        <v>113387.14</v>
      </c>
      <c r="E65" s="1">
        <v>0</v>
      </c>
      <c r="F65" s="1">
        <v>0</v>
      </c>
      <c r="G65" s="2">
        <f t="shared" si="0"/>
        <v>19805.518079999998</v>
      </c>
      <c r="H65" s="2">
        <f t="shared" si="1"/>
        <v>0.19999999999708962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259012.09</v>
      </c>
      <c r="D70" s="1">
        <f>'PR-RAS'!E74</f>
        <v>0</v>
      </c>
      <c r="E70" s="1">
        <v>0</v>
      </c>
      <c r="F70" s="1">
        <v>0</v>
      </c>
      <c r="G70" s="2">
        <f t="shared" si="0"/>
        <v>17871.834210000001</v>
      </c>
      <c r="H70" s="2">
        <f t="shared" si="1"/>
        <v>8.999999999650754E-2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259012.09</v>
      </c>
      <c r="D71" s="1">
        <f>'PR-RAS'!E75</f>
        <v>0</v>
      </c>
      <c r="E71" s="1">
        <v>0</v>
      </c>
      <c r="F71" s="1">
        <v>0</v>
      </c>
      <c r="G71" s="2">
        <f t="shared" si="0"/>
        <v>18130.846300000001</v>
      </c>
      <c r="H71" s="2">
        <f t="shared" si="1"/>
        <v>8.999999999650754E-2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42629.34</v>
      </c>
      <c r="D78" s="1">
        <f>'PR-RAS'!E82</f>
        <v>18608.440000000002</v>
      </c>
      <c r="E78" s="1">
        <v>0</v>
      </c>
      <c r="F78" s="1">
        <v>0</v>
      </c>
      <c r="G78" s="2">
        <f t="shared" si="0"/>
        <v>6148.1589400000003</v>
      </c>
      <c r="H78" s="2">
        <f t="shared" si="1"/>
        <v>0.77999999999883585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10.28</v>
      </c>
      <c r="D79" s="1">
        <f>'PR-RAS'!E83</f>
        <v>4.43</v>
      </c>
      <c r="E79" s="1">
        <v>0</v>
      </c>
      <c r="F79" s="1">
        <v>0</v>
      </c>
      <c r="G79" s="2">
        <f t="shared" si="0"/>
        <v>1.49292</v>
      </c>
      <c r="H79" s="2">
        <f t="shared" si="1"/>
        <v>0.70999999999999908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0.28999999999999998</v>
      </c>
      <c r="E81" s="1">
        <v>0</v>
      </c>
      <c r="F81" s="1">
        <v>0</v>
      </c>
      <c r="G81" s="2">
        <f t="shared" si="0"/>
        <v>4.7199999999999999E-2</v>
      </c>
      <c r="H81" s="2">
        <f t="shared" si="1"/>
        <v>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10.27</v>
      </c>
      <c r="D83" s="1">
        <f>'PR-RAS'!E87</f>
        <v>4.1399999999999997</v>
      </c>
      <c r="E83" s="1">
        <v>0</v>
      </c>
      <c r="F83" s="1">
        <v>0</v>
      </c>
      <c r="G83" s="2">
        <f t="shared" si="0"/>
        <v>1.5210999999999999</v>
      </c>
      <c r="H83" s="2">
        <f t="shared" si="1"/>
        <v>0.40999999999999925</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42619.06</v>
      </c>
      <c r="D87" s="1">
        <f>'PR-RAS'!E91</f>
        <v>18604.010000000002</v>
      </c>
      <c r="E87" s="1">
        <v>0</v>
      </c>
      <c r="F87" s="1">
        <v>0</v>
      </c>
      <c r="G87" s="2">
        <f t="shared" si="0"/>
        <v>6865.1288799999993</v>
      </c>
      <c r="H87" s="2">
        <f t="shared" si="1"/>
        <v>6.9999999999708962E-2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1123.53</v>
      </c>
      <c r="D88" s="1">
        <f>'PR-RAS'!E92</f>
        <v>199.08</v>
      </c>
      <c r="E88" s="1">
        <v>0</v>
      </c>
      <c r="F88" s="1">
        <v>0</v>
      </c>
      <c r="G88" s="2">
        <f t="shared" si="0"/>
        <v>132.38702999999998</v>
      </c>
      <c r="H88" s="2">
        <f t="shared" si="1"/>
        <v>0.55000000000003979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41495.53</v>
      </c>
      <c r="D89" s="1">
        <f>'PR-RAS'!E93</f>
        <v>18221.310000000001</v>
      </c>
      <c r="E89" s="1">
        <v>0</v>
      </c>
      <c r="F89" s="1">
        <v>0</v>
      </c>
      <c r="G89" s="2">
        <f t="shared" si="0"/>
        <v>6858.5571999999993</v>
      </c>
      <c r="H89" s="2">
        <f t="shared" si="1"/>
        <v>0.78000000000247383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183.62</v>
      </c>
      <c r="E90" s="1">
        <v>0</v>
      </c>
      <c r="F90" s="1">
        <v>0</v>
      </c>
      <c r="G90" s="2">
        <f t="shared" si="0"/>
        <v>32.684359999999998</v>
      </c>
      <c r="H90" s="2">
        <f t="shared" si="1"/>
        <v>0.37999999999999545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165773.16999999998</v>
      </c>
      <c r="D102" s="1">
        <f>'PR-RAS'!E106</f>
        <v>196310.74</v>
      </c>
      <c r="E102" s="1">
        <v>0</v>
      </c>
      <c r="F102" s="1">
        <v>0</v>
      </c>
      <c r="G102" s="2">
        <f t="shared" si="0"/>
        <v>56397.859649999991</v>
      </c>
      <c r="H102" s="2">
        <f t="shared" si="1"/>
        <v>0.42999999999301508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34945.72</v>
      </c>
      <c r="D103" s="1">
        <f>'PR-RAS'!E107</f>
        <v>34654.97</v>
      </c>
      <c r="E103" s="1">
        <v>0</v>
      </c>
      <c r="F103" s="1">
        <v>0</v>
      </c>
      <c r="G103" s="2">
        <f t="shared" si="0"/>
        <v>10634.07732</v>
      </c>
      <c r="H103" s="2">
        <f t="shared" si="1"/>
        <v>0.30999999999767169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420.1</v>
      </c>
      <c r="D105" s="1">
        <f>'PR-RAS'!E109</f>
        <v>140.57</v>
      </c>
      <c r="E105" s="1">
        <v>0</v>
      </c>
      <c r="F105" s="1">
        <v>0</v>
      </c>
      <c r="G105" s="2">
        <f t="shared" si="0"/>
        <v>72.928960000000004</v>
      </c>
      <c r="H105" s="2">
        <f t="shared" si="1"/>
        <v>0.53000000000002956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20.010000000000002</v>
      </c>
      <c r="D106" s="1">
        <f>'PR-RAS'!E110</f>
        <v>8.7899999999999991</v>
      </c>
      <c r="E106" s="1">
        <v>0</v>
      </c>
      <c r="F106" s="1">
        <v>0</v>
      </c>
      <c r="G106" s="2">
        <f t="shared" si="0"/>
        <v>3.9469500000000002</v>
      </c>
      <c r="H106" s="2">
        <f t="shared" si="1"/>
        <v>0.22000000000000242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34505.61</v>
      </c>
      <c r="D107" s="1">
        <f>'PR-RAS'!E111</f>
        <v>34505.61</v>
      </c>
      <c r="E107" s="1">
        <v>0</v>
      </c>
      <c r="F107" s="1">
        <v>0</v>
      </c>
      <c r="G107" s="2">
        <f t="shared" si="0"/>
        <v>10972.78398</v>
      </c>
      <c r="H107" s="2">
        <f t="shared" si="1"/>
        <v>0.77999999999883585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69079.789999999994</v>
      </c>
      <c r="D108" s="1">
        <f>'PR-RAS'!E112</f>
        <v>97345.590000000011</v>
      </c>
      <c r="E108" s="1">
        <v>0</v>
      </c>
      <c r="F108" s="1">
        <v>0</v>
      </c>
      <c r="G108" s="2">
        <f t="shared" si="0"/>
        <v>28223.493790000004</v>
      </c>
      <c r="H108" s="2">
        <f t="shared" si="1"/>
        <v>0.61999999999534339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12.36</v>
      </c>
      <c r="D110" s="1">
        <f>'PR-RAS'!E114</f>
        <v>66.459999999999994</v>
      </c>
      <c r="E110" s="1">
        <v>0</v>
      </c>
      <c r="F110" s="1">
        <v>0</v>
      </c>
      <c r="G110" s="2">
        <f t="shared" si="0"/>
        <v>15.835519999999997</v>
      </c>
      <c r="H110" s="2">
        <f t="shared" si="1"/>
        <v>0.81999999999999318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69067.429999999993</v>
      </c>
      <c r="D113" s="1">
        <f>'PR-RAS'!E117</f>
        <v>84279.13</v>
      </c>
      <c r="E113" s="1">
        <v>0</v>
      </c>
      <c r="F113" s="1">
        <v>0</v>
      </c>
      <c r="G113" s="2">
        <f t="shared" si="0"/>
        <v>26614.077280000001</v>
      </c>
      <c r="H113" s="2">
        <f t="shared" si="1"/>
        <v>0.55999999999767169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13000</v>
      </c>
      <c r="E114" s="1">
        <v>0</v>
      </c>
      <c r="F114" s="1">
        <v>0</v>
      </c>
      <c r="G114" s="2">
        <f t="shared" si="0"/>
        <v>2938</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61747.66</v>
      </c>
      <c r="D116" s="1">
        <f>'PR-RAS'!E120</f>
        <v>64310.179999999993</v>
      </c>
      <c r="E116" s="1">
        <v>0</v>
      </c>
      <c r="F116" s="1">
        <v>0</v>
      </c>
      <c r="G116" s="2">
        <f t="shared" si="0"/>
        <v>21892.3223</v>
      </c>
      <c r="H116" s="2">
        <f t="shared" si="1"/>
        <v>0.51999999998952262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5397.73</v>
      </c>
      <c r="E117" s="1">
        <v>0</v>
      </c>
      <c r="F117" s="1">
        <v>0</v>
      </c>
      <c r="G117" s="2">
        <f t="shared" si="0"/>
        <v>1252.2733599999999</v>
      </c>
      <c r="H117" s="2">
        <f t="shared" si="1"/>
        <v>0.27000000000043656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61747.66</v>
      </c>
      <c r="D118" s="1">
        <f>'PR-RAS'!E122</f>
        <v>58912.45</v>
      </c>
      <c r="E118" s="1">
        <v>0</v>
      </c>
      <c r="F118" s="1">
        <v>0</v>
      </c>
      <c r="G118" s="2">
        <f t="shared" si="0"/>
        <v>21009.989519999999</v>
      </c>
      <c r="H118" s="2">
        <f t="shared" si="1"/>
        <v>0.78999999999359716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6777.62</v>
      </c>
      <c r="D121" s="1">
        <f>'PR-RAS'!E125</f>
        <v>0</v>
      </c>
      <c r="E121" s="1">
        <v>0</v>
      </c>
      <c r="F121" s="1">
        <v>0</v>
      </c>
      <c r="G121" s="2">
        <f t="shared" si="0"/>
        <v>813.31439999999998</v>
      </c>
      <c r="H121" s="2">
        <f t="shared" si="1"/>
        <v>0.38000000000010914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5977.74</v>
      </c>
      <c r="D122" s="1">
        <f>'PR-RAS'!E126</f>
        <v>0</v>
      </c>
      <c r="E122" s="1">
        <v>0</v>
      </c>
      <c r="F122" s="1">
        <v>0</v>
      </c>
      <c r="G122" s="2">
        <f t="shared" si="0"/>
        <v>723.30653999999993</v>
      </c>
      <c r="H122" s="2">
        <f t="shared" si="1"/>
        <v>0.26000000000021828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5977.74</v>
      </c>
      <c r="D124" s="1">
        <f>'PR-RAS'!E128</f>
        <v>0</v>
      </c>
      <c r="E124" s="1">
        <v>0</v>
      </c>
      <c r="F124" s="1">
        <v>0</v>
      </c>
      <c r="G124" s="2">
        <f t="shared" si="0"/>
        <v>735.26202000000001</v>
      </c>
      <c r="H124" s="2">
        <f t="shared" si="1"/>
        <v>0.26000000000021828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799.88</v>
      </c>
      <c r="D125" s="1">
        <f>'PR-RAS'!E129</f>
        <v>0</v>
      </c>
      <c r="E125" s="1">
        <v>0</v>
      </c>
      <c r="F125" s="1">
        <v>0</v>
      </c>
      <c r="G125" s="2">
        <f t="shared" si="0"/>
        <v>99.185119999999998</v>
      </c>
      <c r="H125" s="2">
        <f t="shared" si="1"/>
        <v>0.12000000000000455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799.88</v>
      </c>
      <c r="D127" s="1">
        <f>'PR-RAS'!E131</f>
        <v>0</v>
      </c>
      <c r="E127" s="1">
        <v>0</v>
      </c>
      <c r="F127" s="1">
        <v>0</v>
      </c>
      <c r="G127" s="2">
        <f t="shared" si="0"/>
        <v>100.78488</v>
      </c>
      <c r="H127" s="2">
        <f t="shared" si="1"/>
        <v>0.12000000000000455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1030005.9600000001</v>
      </c>
      <c r="D148" s="1">
        <f>'PR-RAS'!E152</f>
        <v>1376906.57</v>
      </c>
      <c r="E148" s="1">
        <v>0</v>
      </c>
      <c r="F148" s="1">
        <v>0</v>
      </c>
      <c r="G148" s="2">
        <f t="shared" si="0"/>
        <v>556221.40769999998</v>
      </c>
      <c r="H148" s="2">
        <f t="shared" si="1"/>
        <v>0.469999999855645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312921.3</v>
      </c>
      <c r="D149" s="1">
        <f>'PR-RAS'!E153</f>
        <v>553933.85</v>
      </c>
      <c r="E149" s="1">
        <v>0</v>
      </c>
      <c r="F149" s="1">
        <v>0</v>
      </c>
      <c r="G149" s="2">
        <f t="shared" si="0"/>
        <v>210276.772</v>
      </c>
      <c r="H149" s="2">
        <f t="shared" si="1"/>
        <v>0.45000000001164153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250629.85</v>
      </c>
      <c r="D150" s="1">
        <f>'PR-RAS'!E154</f>
        <v>429971.69</v>
      </c>
      <c r="E150" s="1">
        <v>0</v>
      </c>
      <c r="F150" s="1">
        <v>0</v>
      </c>
      <c r="G150" s="2">
        <f t="shared" si="0"/>
        <v>165475.41126999998</v>
      </c>
      <c r="H150" s="2">
        <f t="shared" si="1"/>
        <v>0.45999999999185093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250629.85</v>
      </c>
      <c r="D151" s="1">
        <f>'PR-RAS'!E155</f>
        <v>429971.69</v>
      </c>
      <c r="E151" s="1">
        <v>0</v>
      </c>
      <c r="F151" s="1">
        <v>0</v>
      </c>
      <c r="G151" s="2">
        <f t="shared" si="0"/>
        <v>166585.98449999999</v>
      </c>
      <c r="H151" s="2">
        <f t="shared" si="1"/>
        <v>0.45999999999185093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11365.24</v>
      </c>
      <c r="D155" s="1">
        <f>'PR-RAS'!E159</f>
        <v>13655.19</v>
      </c>
      <c r="E155" s="1">
        <v>0</v>
      </c>
      <c r="F155" s="1">
        <v>0</v>
      </c>
      <c r="G155" s="2">
        <f t="shared" si="0"/>
        <v>5956.0454800000007</v>
      </c>
      <c r="H155" s="2">
        <f t="shared" si="1"/>
        <v>0.43000000000029104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50926.21</v>
      </c>
      <c r="D156" s="1">
        <f>'PR-RAS'!E160</f>
        <v>110306.97</v>
      </c>
      <c r="E156" s="1">
        <v>0</v>
      </c>
      <c r="F156" s="1">
        <v>0</v>
      </c>
      <c r="G156" s="2">
        <f t="shared" si="0"/>
        <v>42088.723250000003</v>
      </c>
      <c r="H156" s="2">
        <f t="shared" si="1"/>
        <v>0.23999999999796273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13578.6</v>
      </c>
      <c r="D157" s="1">
        <f>'PR-RAS'!E161</f>
        <v>42567.57</v>
      </c>
      <c r="E157" s="1">
        <v>0</v>
      </c>
      <c r="F157" s="1">
        <v>0</v>
      </c>
      <c r="G157" s="2">
        <f t="shared" si="0"/>
        <v>15399.343440000001</v>
      </c>
      <c r="H157" s="2">
        <f t="shared" si="1"/>
        <v>0.82999999999992724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37347.61</v>
      </c>
      <c r="D158" s="1">
        <f>'PR-RAS'!E162</f>
        <v>67739.399999999994</v>
      </c>
      <c r="E158" s="1">
        <v>0</v>
      </c>
      <c r="F158" s="1">
        <v>0</v>
      </c>
      <c r="G158" s="2">
        <f t="shared" si="0"/>
        <v>27133.746369999997</v>
      </c>
      <c r="H158" s="2">
        <f t="shared" si="1"/>
        <v>0.78999999999359716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379713.68999999994</v>
      </c>
      <c r="D160" s="1">
        <f>'PR-RAS'!E164</f>
        <v>552934.85000000009</v>
      </c>
      <c r="E160" s="1">
        <v>0</v>
      </c>
      <c r="F160" s="1">
        <v>0</v>
      </c>
      <c r="G160" s="2">
        <f t="shared" si="0"/>
        <v>236207.75901000004</v>
      </c>
      <c r="H160" s="2">
        <f t="shared" si="1"/>
        <v>0.4599999999627471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35342.079999999994</v>
      </c>
      <c r="D161" s="1">
        <f>'PR-RAS'!E165</f>
        <v>44583.44</v>
      </c>
      <c r="E161" s="1">
        <v>0</v>
      </c>
      <c r="F161" s="1">
        <v>0</v>
      </c>
      <c r="G161" s="2">
        <f t="shared" si="0"/>
        <v>19921.4336</v>
      </c>
      <c r="H161" s="2">
        <f t="shared" si="1"/>
        <v>0.51999999999679858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3238.5</v>
      </c>
      <c r="D162" s="1">
        <f>'PR-RAS'!E166</f>
        <v>1030.5999999999999</v>
      </c>
      <c r="E162" s="1">
        <v>0</v>
      </c>
      <c r="F162" s="1">
        <v>0</v>
      </c>
      <c r="G162" s="2">
        <f t="shared" si="0"/>
        <v>853.25170000000003</v>
      </c>
      <c r="H162" s="2">
        <f t="shared" si="1"/>
        <v>0.90000000000009095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16733.689999999999</v>
      </c>
      <c r="D163" s="1">
        <f>'PR-RAS'!E167</f>
        <v>21548.65</v>
      </c>
      <c r="E163" s="1">
        <v>0</v>
      </c>
      <c r="F163" s="1">
        <v>0</v>
      </c>
      <c r="G163" s="2">
        <f t="shared" si="0"/>
        <v>9692.6203800000003</v>
      </c>
      <c r="H163" s="2">
        <f t="shared" si="1"/>
        <v>0.65999999999985448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2920.76</v>
      </c>
      <c r="D164" s="1">
        <f>'PR-RAS'!E168</f>
        <v>2481.66</v>
      </c>
      <c r="E164" s="1">
        <v>0</v>
      </c>
      <c r="F164" s="1">
        <v>0</v>
      </c>
      <c r="G164" s="2">
        <f t="shared" si="0"/>
        <v>1285.1050400000001</v>
      </c>
      <c r="H164" s="2">
        <f t="shared" si="1"/>
        <v>0.57999999999992724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12449.13</v>
      </c>
      <c r="D165" s="1">
        <f>'PR-RAS'!E169</f>
        <v>19522.53</v>
      </c>
      <c r="E165" s="1">
        <v>0</v>
      </c>
      <c r="F165" s="1">
        <v>0</v>
      </c>
      <c r="G165" s="2">
        <f t="shared" si="0"/>
        <v>8445.0471600000001</v>
      </c>
      <c r="H165" s="2">
        <f t="shared" si="1"/>
        <v>0.6000000000003638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62414.1</v>
      </c>
      <c r="D166" s="1">
        <f>'PR-RAS'!E170</f>
        <v>94150.8</v>
      </c>
      <c r="E166" s="1">
        <v>0</v>
      </c>
      <c r="F166" s="1">
        <v>0</v>
      </c>
      <c r="G166" s="2">
        <f t="shared" si="0"/>
        <v>41368.090500000006</v>
      </c>
      <c r="H166" s="2">
        <f t="shared" si="1"/>
        <v>0.29999999999563443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16649.78</v>
      </c>
      <c r="D167" s="1">
        <f>'PR-RAS'!E171</f>
        <v>19423.759999999998</v>
      </c>
      <c r="E167" s="1">
        <v>0</v>
      </c>
      <c r="F167" s="1">
        <v>0</v>
      </c>
      <c r="G167" s="2">
        <f t="shared" si="0"/>
        <v>9212.5517999999993</v>
      </c>
      <c r="H167" s="2">
        <f t="shared" si="1"/>
        <v>0.46000000000276486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19113.16</v>
      </c>
      <c r="D168" s="1">
        <f>'PR-RAS'!E172</f>
        <v>23294.48</v>
      </c>
      <c r="E168" s="1">
        <v>0</v>
      </c>
      <c r="F168" s="1">
        <v>0</v>
      </c>
      <c r="G168" s="2">
        <f t="shared" si="0"/>
        <v>10972.25404</v>
      </c>
      <c r="H168" s="2">
        <f t="shared" si="1"/>
        <v>0.63999999999941792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17618.59</v>
      </c>
      <c r="D169" s="1">
        <f>'PR-RAS'!E173</f>
        <v>30717.05</v>
      </c>
      <c r="E169" s="1">
        <v>0</v>
      </c>
      <c r="F169" s="1">
        <v>0</v>
      </c>
      <c r="G169" s="2">
        <f t="shared" si="0"/>
        <v>13280.851920000001</v>
      </c>
      <c r="H169" s="2">
        <f t="shared" si="1"/>
        <v>0.45999999999912689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5474.16</v>
      </c>
      <c r="D170" s="1">
        <f>'PR-RAS'!E174</f>
        <v>12517.85</v>
      </c>
      <c r="E170" s="1">
        <v>0</v>
      </c>
      <c r="F170" s="1">
        <v>0</v>
      </c>
      <c r="G170" s="2">
        <f t="shared" si="0"/>
        <v>5156.1663400000007</v>
      </c>
      <c r="H170" s="2">
        <f t="shared" si="1"/>
        <v>0.30999999999949068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2363.59</v>
      </c>
      <c r="D171" s="1">
        <f>'PR-RAS'!E175</f>
        <v>8197.66</v>
      </c>
      <c r="E171" s="1">
        <v>0</v>
      </c>
      <c r="F171" s="1">
        <v>0</v>
      </c>
      <c r="G171" s="2">
        <f t="shared" si="0"/>
        <v>3189.0147000000002</v>
      </c>
      <c r="H171" s="2">
        <f t="shared" si="1"/>
        <v>0.75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1194.82</v>
      </c>
      <c r="D173" s="1">
        <f>'PR-RAS'!E177</f>
        <v>0</v>
      </c>
      <c r="E173" s="1">
        <v>0</v>
      </c>
      <c r="F173" s="1">
        <v>0</v>
      </c>
      <c r="G173" s="2">
        <f t="shared" si="0"/>
        <v>205.50903999999997</v>
      </c>
      <c r="H173" s="2">
        <f t="shared" si="1"/>
        <v>0.18000000000006366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250814.38999999996</v>
      </c>
      <c r="D174" s="1">
        <f>'PR-RAS'!E178</f>
        <v>380128.74000000005</v>
      </c>
      <c r="E174" s="1">
        <v>0</v>
      </c>
      <c r="F174" s="1">
        <v>0</v>
      </c>
      <c r="G174" s="2">
        <f t="shared" si="0"/>
        <v>174915.43351</v>
      </c>
      <c r="H174" s="2">
        <f t="shared" si="1"/>
        <v>0.64999999990686774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5606.7</v>
      </c>
      <c r="D175" s="1">
        <f>'PR-RAS'!E179</f>
        <v>7114.75</v>
      </c>
      <c r="E175" s="1">
        <v>0</v>
      </c>
      <c r="F175" s="1">
        <v>0</v>
      </c>
      <c r="G175" s="2">
        <f t="shared" si="0"/>
        <v>3451.4987999999998</v>
      </c>
      <c r="H175" s="2">
        <f t="shared" si="1"/>
        <v>0.5500000000001819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114585.12</v>
      </c>
      <c r="D176" s="1">
        <f>'PR-RAS'!E180</f>
        <v>228779.73</v>
      </c>
      <c r="E176" s="1">
        <v>0</v>
      </c>
      <c r="F176" s="1">
        <v>0</v>
      </c>
      <c r="G176" s="2">
        <f t="shared" si="0"/>
        <v>100125.3015</v>
      </c>
      <c r="H176" s="2">
        <f t="shared" si="1"/>
        <v>0.38999999998486601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4198.3100000000004</v>
      </c>
      <c r="D177" s="1">
        <f>'PR-RAS'!E181</f>
        <v>9140.94</v>
      </c>
      <c r="E177" s="1">
        <v>0</v>
      </c>
      <c r="F177" s="1">
        <v>0</v>
      </c>
      <c r="G177" s="2">
        <f t="shared" si="0"/>
        <v>3956.5134400000002</v>
      </c>
      <c r="H177" s="2">
        <f t="shared" si="1"/>
        <v>0.36999999999989086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31052.22</v>
      </c>
      <c r="D178" s="1">
        <f>'PR-RAS'!E182</f>
        <v>34472.74</v>
      </c>
      <c r="E178" s="1">
        <v>0</v>
      </c>
      <c r="F178" s="1">
        <v>0</v>
      </c>
      <c r="G178" s="2">
        <f t="shared" si="0"/>
        <v>17699.5929</v>
      </c>
      <c r="H178" s="2">
        <f t="shared" si="1"/>
        <v>0.48000000000320142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3475.88</v>
      </c>
      <c r="D179" s="1">
        <f>'PR-RAS'!E183</f>
        <v>2700</v>
      </c>
      <c r="E179" s="1">
        <v>0</v>
      </c>
      <c r="F179" s="1">
        <v>0</v>
      </c>
      <c r="G179" s="2">
        <f t="shared" si="0"/>
        <v>1579.9066400000002</v>
      </c>
      <c r="H179" s="2">
        <f t="shared" si="1"/>
        <v>0.11999999999989086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4161.8500000000004</v>
      </c>
      <c r="D180" s="1">
        <f>'PR-RAS'!E184</f>
        <v>4256.97</v>
      </c>
      <c r="E180" s="1">
        <v>0</v>
      </c>
      <c r="F180" s="1">
        <v>0</v>
      </c>
      <c r="G180" s="2">
        <f t="shared" si="0"/>
        <v>2268.96641</v>
      </c>
      <c r="H180" s="2">
        <f t="shared" si="1"/>
        <v>0.17999999999938154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51339.24</v>
      </c>
      <c r="D181" s="1">
        <f>'PR-RAS'!E185</f>
        <v>53954.66</v>
      </c>
      <c r="E181" s="1">
        <v>0</v>
      </c>
      <c r="F181" s="1">
        <v>0</v>
      </c>
      <c r="G181" s="2">
        <f t="shared" si="0"/>
        <v>28664.7408</v>
      </c>
      <c r="H181" s="2">
        <f t="shared" si="1"/>
        <v>0.57999999999447027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7167.55</v>
      </c>
      <c r="D182" s="1">
        <f>'PR-RAS'!E186</f>
        <v>7663.51</v>
      </c>
      <c r="E182" s="1">
        <v>0</v>
      </c>
      <c r="F182" s="1">
        <v>0</v>
      </c>
      <c r="G182" s="2">
        <f t="shared" si="0"/>
        <v>4071.5171699999996</v>
      </c>
      <c r="H182" s="2">
        <f t="shared" si="1"/>
        <v>0.93999999999959982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29227.52</v>
      </c>
      <c r="D183" s="1">
        <f>'PR-RAS'!E187</f>
        <v>32045.439999999999</v>
      </c>
      <c r="E183" s="1">
        <v>0</v>
      </c>
      <c r="F183" s="1">
        <v>0</v>
      </c>
      <c r="G183" s="2">
        <f t="shared" si="0"/>
        <v>16983.948799999998</v>
      </c>
      <c r="H183" s="2">
        <f t="shared" si="1"/>
        <v>0.91999999999825377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4138.29</v>
      </c>
      <c r="D184" s="1">
        <f>'PR-RAS'!E188</f>
        <v>3711.28</v>
      </c>
      <c r="E184" s="1">
        <v>0</v>
      </c>
      <c r="F184" s="1">
        <v>0</v>
      </c>
      <c r="G184" s="2">
        <f t="shared" si="0"/>
        <v>2115.63555</v>
      </c>
      <c r="H184" s="2">
        <f t="shared" si="1"/>
        <v>0.57000000000016371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27004.83</v>
      </c>
      <c r="D190" s="1">
        <f>'PR-RAS'!E194</f>
        <v>30360.59</v>
      </c>
      <c r="E190" s="1">
        <v>0</v>
      </c>
      <c r="F190" s="1">
        <v>0</v>
      </c>
      <c r="G190" s="2">
        <f t="shared" si="0"/>
        <v>16580.215890000003</v>
      </c>
      <c r="H190" s="2">
        <f t="shared" si="1"/>
        <v>0.57999999999810825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3365.91</v>
      </c>
      <c r="D191" s="1">
        <f>'PR-RAS'!E195</f>
        <v>3429.29</v>
      </c>
      <c r="E191" s="1">
        <v>0</v>
      </c>
      <c r="F191" s="1">
        <v>0</v>
      </c>
      <c r="G191" s="2">
        <f t="shared" si="0"/>
        <v>1942.6531</v>
      </c>
      <c r="H191" s="2">
        <f t="shared" si="1"/>
        <v>0.38000000000010914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4183.05</v>
      </c>
      <c r="D192" s="1">
        <f>'PR-RAS'!E196</f>
        <v>5153.4399999999996</v>
      </c>
      <c r="E192" s="1">
        <v>0</v>
      </c>
      <c r="F192" s="1">
        <v>0</v>
      </c>
      <c r="G192" s="2">
        <f t="shared" si="0"/>
        <v>2767.57663</v>
      </c>
      <c r="H192" s="2">
        <f t="shared" si="1"/>
        <v>0.48999999999978172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5604.4</v>
      </c>
      <c r="D193" s="1">
        <f>'PR-RAS'!E197</f>
        <v>9746.7900000000009</v>
      </c>
      <c r="E193" s="1">
        <v>0</v>
      </c>
      <c r="F193" s="1">
        <v>0</v>
      </c>
      <c r="G193" s="2">
        <f t="shared" si="0"/>
        <v>4818.8121600000004</v>
      </c>
      <c r="H193" s="2">
        <f t="shared" si="1"/>
        <v>0.60999999999876309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1300</v>
      </c>
      <c r="D194" s="1">
        <f>'PR-RAS'!E198</f>
        <v>0</v>
      </c>
      <c r="E194" s="1">
        <v>0</v>
      </c>
      <c r="F194" s="1">
        <v>0</v>
      </c>
      <c r="G194" s="2">
        <f t="shared" si="0"/>
        <v>250.9</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9976.32</v>
      </c>
      <c r="D195" s="1">
        <f>'PR-RAS'!E199</f>
        <v>10743.11</v>
      </c>
      <c r="E195" s="1">
        <v>0</v>
      </c>
      <c r="F195" s="1">
        <v>0</v>
      </c>
      <c r="G195" s="2">
        <f t="shared" si="0"/>
        <v>6103.7327600000008</v>
      </c>
      <c r="H195" s="2">
        <f t="shared" si="1"/>
        <v>0.43000000000029104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2575.15</v>
      </c>
      <c r="D197" s="1">
        <f>'PR-RAS'!E201</f>
        <v>1287.96</v>
      </c>
      <c r="E197" s="1">
        <v>0</v>
      </c>
      <c r="F197" s="1">
        <v>0</v>
      </c>
      <c r="G197" s="2">
        <f t="shared" si="0"/>
        <v>1009.60972</v>
      </c>
      <c r="H197" s="2">
        <f t="shared" si="1"/>
        <v>0.19000000000005457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3801.71</v>
      </c>
      <c r="D198" s="1">
        <f>'PR-RAS'!E202</f>
        <v>2803.66</v>
      </c>
      <c r="E198" s="1">
        <v>0</v>
      </c>
      <c r="F198" s="1">
        <v>0</v>
      </c>
      <c r="G198" s="2">
        <f t="shared" si="0"/>
        <v>1853.57891</v>
      </c>
      <c r="H198" s="2">
        <f t="shared" si="1"/>
        <v>0.63000000000010914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3801.71</v>
      </c>
      <c r="D212" s="1">
        <f>'PR-RAS'!E216</f>
        <v>2803.66</v>
      </c>
      <c r="E212" s="1">
        <v>0</v>
      </c>
      <c r="F212" s="1">
        <v>0</v>
      </c>
      <c r="G212" s="2">
        <f t="shared" si="0"/>
        <v>1985.3053299999997</v>
      </c>
      <c r="H212" s="2">
        <f t="shared" si="1"/>
        <v>0.63000000000010914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1580.12</v>
      </c>
      <c r="D213" s="1">
        <f>'PR-RAS'!E217</f>
        <v>1960.57</v>
      </c>
      <c r="E213" s="1">
        <v>0</v>
      </c>
      <c r="F213" s="1">
        <v>0</v>
      </c>
      <c r="G213" s="2">
        <f t="shared" si="0"/>
        <v>1166.26712</v>
      </c>
      <c r="H213" s="2">
        <f t="shared" si="1"/>
        <v>0.54999999999995453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1096.73</v>
      </c>
      <c r="D215" s="1">
        <f>'PR-RAS'!E219</f>
        <v>802.8</v>
      </c>
      <c r="E215" s="1">
        <v>0</v>
      </c>
      <c r="F215" s="1">
        <v>0</v>
      </c>
      <c r="G215" s="2">
        <f t="shared" si="0"/>
        <v>578.29862000000003</v>
      </c>
      <c r="H215" s="2">
        <f t="shared" si="1"/>
        <v>0.47000000000002728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1124.8599999999999</v>
      </c>
      <c r="D216" s="1">
        <f>'PR-RAS'!E220</f>
        <v>40.29</v>
      </c>
      <c r="E216" s="1">
        <v>0</v>
      </c>
      <c r="F216" s="1">
        <v>0</v>
      </c>
      <c r="G216" s="2">
        <f t="shared" si="0"/>
        <v>259.16959999999995</v>
      </c>
      <c r="H216" s="2">
        <f t="shared" si="1"/>
        <v>0.43000000000009919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13105.67</v>
      </c>
      <c r="D217" s="1">
        <f>'PR-RAS'!E221</f>
        <v>12154.21</v>
      </c>
      <c r="E217" s="1">
        <v>0</v>
      </c>
      <c r="F217" s="1">
        <v>0</v>
      </c>
      <c r="G217" s="2">
        <f t="shared" si="0"/>
        <v>8081.4434399999991</v>
      </c>
      <c r="H217" s="2">
        <f t="shared" si="1"/>
        <v>0.53999999999905413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13105.67</v>
      </c>
      <c r="D218" s="1">
        <f>'PR-RAS'!E222</f>
        <v>12154.21</v>
      </c>
      <c r="E218" s="1">
        <v>0</v>
      </c>
      <c r="F218" s="1">
        <v>0</v>
      </c>
      <c r="G218" s="2">
        <f t="shared" si="0"/>
        <v>8118.8575299999993</v>
      </c>
      <c r="H218" s="2">
        <f t="shared" si="1"/>
        <v>0.53999999999905413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13105.67</v>
      </c>
      <c r="D220" s="1">
        <f>'PR-RAS'!E224</f>
        <v>12154.21</v>
      </c>
      <c r="E220" s="1">
        <v>0</v>
      </c>
      <c r="F220" s="1">
        <v>0</v>
      </c>
      <c r="G220" s="2">
        <f t="shared" si="0"/>
        <v>8193.6857099999997</v>
      </c>
      <c r="H220" s="2">
        <f t="shared" si="1"/>
        <v>0.53999999999905413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24038.05</v>
      </c>
      <c r="D226" s="1">
        <f>'PR-RAS'!E230</f>
        <v>42049.66</v>
      </c>
      <c r="E226" s="1">
        <v>0</v>
      </c>
      <c r="F226" s="1">
        <v>0</v>
      </c>
      <c r="G226" s="2">
        <f t="shared" si="0"/>
        <v>24330.908250000004</v>
      </c>
      <c r="H226" s="2">
        <f t="shared" si="1"/>
        <v>0.38999999999577994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18890.55</v>
      </c>
      <c r="D233" s="1">
        <f>'PR-RAS'!E237</f>
        <v>17943.72</v>
      </c>
      <c r="E233" s="1">
        <v>0</v>
      </c>
      <c r="F233" s="1">
        <v>0</v>
      </c>
      <c r="G233" s="2">
        <f t="shared" si="0"/>
        <v>12708.493680000001</v>
      </c>
      <c r="H233" s="2">
        <f t="shared" si="1"/>
        <v>0.72999999999956344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18890.55</v>
      </c>
      <c r="D234" s="1">
        <f>'PR-RAS'!E238</f>
        <v>17943.72</v>
      </c>
      <c r="E234" s="1">
        <v>0</v>
      </c>
      <c r="F234" s="1">
        <v>0</v>
      </c>
      <c r="G234" s="2">
        <f t="shared" si="0"/>
        <v>12763.271670000002</v>
      </c>
      <c r="H234" s="2">
        <f t="shared" si="1"/>
        <v>0.72999999999956344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5147.5</v>
      </c>
      <c r="D242" s="1">
        <f>'PR-RAS'!E246</f>
        <v>24105.94</v>
      </c>
      <c r="E242" s="1">
        <v>0</v>
      </c>
      <c r="F242" s="1">
        <v>0</v>
      </c>
      <c r="G242" s="2">
        <f t="shared" si="0"/>
        <v>12859.610579999999</v>
      </c>
      <c r="H242" s="2">
        <f t="shared" si="1"/>
        <v>0.56000000000130967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5147.5</v>
      </c>
      <c r="D243" s="1">
        <f>'PR-RAS'!E247</f>
        <v>24105.94</v>
      </c>
      <c r="E243" s="1">
        <v>0</v>
      </c>
      <c r="F243" s="1">
        <v>0</v>
      </c>
      <c r="G243" s="2">
        <f t="shared" si="0"/>
        <v>12912.969959999999</v>
      </c>
      <c r="H243" s="2">
        <f t="shared" si="1"/>
        <v>0.56000000000130967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67615.37</v>
      </c>
      <c r="D258" s="1">
        <f>'PR-RAS'!E262</f>
        <v>61040.100000000006</v>
      </c>
      <c r="E258" s="1">
        <v>0</v>
      </c>
      <c r="F258" s="1">
        <v>0</v>
      </c>
      <c r="G258" s="2">
        <f t="shared" si="0"/>
        <v>48751.761490000004</v>
      </c>
      <c r="H258" s="2">
        <f t="shared" si="1"/>
        <v>0.47000000000116415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67615.37</v>
      </c>
      <c r="D265" s="1">
        <f>'PR-RAS'!E269</f>
        <v>61040.100000000006</v>
      </c>
      <c r="E265" s="1">
        <v>0</v>
      </c>
      <c r="F265" s="1">
        <v>0</v>
      </c>
      <c r="G265" s="2">
        <f t="shared" si="0"/>
        <v>50079.630480000007</v>
      </c>
      <c r="H265" s="2">
        <f t="shared" si="1"/>
        <v>0.47000000000116415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55064.88</v>
      </c>
      <c r="D266" s="1">
        <f>'PR-RAS'!E270</f>
        <v>26432.49</v>
      </c>
      <c r="E266" s="1">
        <v>0</v>
      </c>
      <c r="F266" s="1">
        <v>0</v>
      </c>
      <c r="G266" s="2">
        <f t="shared" si="0"/>
        <v>28601.412900000003</v>
      </c>
      <c r="H266" s="2">
        <f t="shared" si="1"/>
        <v>0.61000000000422006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12550.49</v>
      </c>
      <c r="D267" s="1">
        <f>'PR-RAS'!E271</f>
        <v>34607.61</v>
      </c>
      <c r="E267" s="1">
        <v>0</v>
      </c>
      <c r="F267" s="1">
        <v>0</v>
      </c>
      <c r="G267" s="2">
        <f t="shared" si="0"/>
        <v>21749.678860000004</v>
      </c>
      <c r="H267" s="2">
        <f t="shared" si="1"/>
        <v>0.87999999999919964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228810.17</v>
      </c>
      <c r="D269" s="1">
        <f>'PR-RAS'!E273</f>
        <v>151990.24000000002</v>
      </c>
      <c r="E269" s="1">
        <v>0</v>
      </c>
      <c r="F269" s="1">
        <v>0</v>
      </c>
      <c r="G269" s="2">
        <f t="shared" si="0"/>
        <v>142787.89420000001</v>
      </c>
      <c r="H269" s="2">
        <f t="shared" si="1"/>
        <v>0.41000000003259629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162953.79</v>
      </c>
      <c r="D270" s="1">
        <f>'PR-RAS'!E274</f>
        <v>151990.24000000002</v>
      </c>
      <c r="E270" s="1">
        <v>0</v>
      </c>
      <c r="F270" s="1">
        <v>0</v>
      </c>
      <c r="G270" s="2">
        <f t="shared" si="0"/>
        <v>125605.31863000001</v>
      </c>
      <c r="H270" s="2">
        <f t="shared" si="1"/>
        <v>0.45000000001164153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162863.79</v>
      </c>
      <c r="D271" s="1">
        <f>'PR-RAS'!E275</f>
        <v>151771.26</v>
      </c>
      <c r="E271" s="1">
        <v>0</v>
      </c>
      <c r="F271" s="1">
        <v>0</v>
      </c>
      <c r="G271" s="2">
        <f t="shared" si="0"/>
        <v>125929.70370000003</v>
      </c>
      <c r="H271" s="2">
        <f t="shared" si="1"/>
        <v>0.47000000000116415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90</v>
      </c>
      <c r="D272" s="1">
        <f>'PR-RAS'!E276</f>
        <v>218.98</v>
      </c>
      <c r="E272" s="1">
        <v>0</v>
      </c>
      <c r="F272" s="1">
        <v>0</v>
      </c>
      <c r="G272" s="2">
        <f t="shared" si="0"/>
        <v>143.07716000000002</v>
      </c>
      <c r="H272" s="2">
        <f t="shared" si="1"/>
        <v>2.0000000000010232E-2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65856.38</v>
      </c>
      <c r="D279" s="1">
        <f>'PR-RAS'!E283</f>
        <v>0</v>
      </c>
      <c r="E279" s="1">
        <v>0</v>
      </c>
      <c r="F279" s="1">
        <v>0</v>
      </c>
      <c r="G279" s="2">
        <f t="shared" si="12"/>
        <v>18308.073640000002</v>
      </c>
      <c r="H279" s="2">
        <f t="shared" si="13"/>
        <v>0.38000000000465661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64320.69</v>
      </c>
      <c r="D280" s="1">
        <f>'PR-RAS'!E284</f>
        <v>0</v>
      </c>
      <c r="E280" s="1">
        <v>0</v>
      </c>
      <c r="F280" s="1">
        <v>0</v>
      </c>
      <c r="G280" s="2">
        <f t="shared" si="12"/>
        <v>17945.472510000003</v>
      </c>
      <c r="H280" s="2">
        <f t="shared" si="13"/>
        <v>0.30999999999767169</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1535.69</v>
      </c>
      <c r="D284" s="1">
        <f>'PR-RAS'!E288</f>
        <v>0</v>
      </c>
      <c r="E284" s="1">
        <v>0</v>
      </c>
      <c r="F284" s="1">
        <v>0</v>
      </c>
      <c r="G284" s="2">
        <f t="shared" si="12"/>
        <v>434.60026999999997</v>
      </c>
      <c r="H284" s="2">
        <f t="shared" si="13"/>
        <v>0.30999999999994543</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1030005.9600000001</v>
      </c>
      <c r="D295" s="1">
        <f>'PR-RAS'!E299</f>
        <v>1376906.57</v>
      </c>
      <c r="E295" s="1">
        <v>0</v>
      </c>
      <c r="F295" s="1">
        <v>0</v>
      </c>
      <c r="G295" s="2">
        <f t="shared" si="12"/>
        <v>1112442.8154</v>
      </c>
      <c r="H295" s="2">
        <f t="shared" si="13"/>
        <v>0.469999999855645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655965.31999999995</v>
      </c>
      <c r="D296" s="1">
        <f>'PR-RAS'!E300</f>
        <v>434076.64999999991</v>
      </c>
      <c r="E296" s="1">
        <v>0</v>
      </c>
      <c r="F296" s="1">
        <v>0</v>
      </c>
      <c r="G296" s="2">
        <f t="shared" si="12"/>
        <v>449614.9928999999</v>
      </c>
      <c r="H296" s="2">
        <f t="shared" si="13"/>
        <v>0.67000000004190952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6322017.9699999997</v>
      </c>
      <c r="D298" s="1">
        <f>'PR-RAS'!E302</f>
        <v>6941430.6100000003</v>
      </c>
      <c r="E298" s="1">
        <v>0</v>
      </c>
      <c r="F298" s="1">
        <v>0</v>
      </c>
      <c r="G298" s="2">
        <f t="shared" si="12"/>
        <v>6000849.11943</v>
      </c>
      <c r="H298" s="2">
        <f t="shared" si="13"/>
        <v>0.41999999992549419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1489958.51</v>
      </c>
      <c r="D300" s="1">
        <f>'PR-RAS'!E304</f>
        <v>1621953.02</v>
      </c>
      <c r="E300" s="1">
        <v>0</v>
      </c>
      <c r="F300" s="1">
        <v>0</v>
      </c>
      <c r="G300" s="2">
        <f t="shared" si="12"/>
        <v>1415425.5004499999</v>
      </c>
      <c r="H300" s="2">
        <f t="shared" si="13"/>
        <v>0.51000000000931323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19596.61</v>
      </c>
      <c r="D301" s="1">
        <f>'PR-RAS'!E305</f>
        <v>33976.199999999997</v>
      </c>
      <c r="E301" s="1">
        <v>0</v>
      </c>
      <c r="F301" s="1">
        <v>0</v>
      </c>
      <c r="G301" s="2">
        <f t="shared" si="12"/>
        <v>26264.702999999998</v>
      </c>
      <c r="H301" s="2">
        <f t="shared" si="13"/>
        <v>0.58999999999650754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866.61</v>
      </c>
      <c r="D303" s="1">
        <f>'PR-RAS'!E308</f>
        <v>654.23</v>
      </c>
      <c r="E303" s="1">
        <v>0</v>
      </c>
      <c r="F303" s="1">
        <v>0</v>
      </c>
      <c r="G303" s="2">
        <f t="shared" si="12"/>
        <v>656.87114000000008</v>
      </c>
      <c r="H303" s="2">
        <f t="shared" si="13"/>
        <v>0.62000000000000455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866.61</v>
      </c>
      <c r="D316" s="1">
        <f>'PR-RAS'!E321</f>
        <v>654.23</v>
      </c>
      <c r="E316" s="1">
        <v>0</v>
      </c>
      <c r="F316" s="1">
        <v>0</v>
      </c>
      <c r="G316" s="2">
        <f t="shared" si="12"/>
        <v>685.14705000000004</v>
      </c>
      <c r="H316" s="2">
        <f t="shared" si="13"/>
        <v>0.62000000000000455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866.61</v>
      </c>
      <c r="D317" s="1">
        <f>'PR-RAS'!E322</f>
        <v>654.23</v>
      </c>
      <c r="E317" s="1">
        <v>0</v>
      </c>
      <c r="F317" s="1">
        <v>0</v>
      </c>
      <c r="G317" s="2">
        <f t="shared" si="12"/>
        <v>687.32212000000004</v>
      </c>
      <c r="H317" s="2">
        <f t="shared" si="13"/>
        <v>0.62000000000000455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866.61</v>
      </c>
      <c r="D318" s="1">
        <f>'PR-RAS'!E323</f>
        <v>654.23</v>
      </c>
      <c r="E318" s="1">
        <v>0</v>
      </c>
      <c r="F318" s="1">
        <v>0</v>
      </c>
      <c r="G318" s="2">
        <f t="shared" si="12"/>
        <v>689.49719000000005</v>
      </c>
      <c r="H318" s="2">
        <f t="shared" si="13"/>
        <v>0.62000000000000455</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54347.93</v>
      </c>
      <c r="D355" s="1">
        <f>'PR-RAS'!E360</f>
        <v>195167.28</v>
      </c>
      <c r="E355" s="1">
        <v>0</v>
      </c>
      <c r="F355" s="1">
        <v>0</v>
      </c>
      <c r="G355" s="2">
        <f t="shared" si="12"/>
        <v>157417.60145999998</v>
      </c>
      <c r="H355" s="2">
        <f t="shared" si="13"/>
        <v>0.34999999999854481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20468.89</v>
      </c>
      <c r="D368" s="1">
        <f>'PR-RAS'!E373</f>
        <v>94965.65</v>
      </c>
      <c r="E368" s="1">
        <v>0</v>
      </c>
      <c r="F368" s="1">
        <v>0</v>
      </c>
      <c r="G368" s="2">
        <f t="shared" si="12"/>
        <v>77216.869730000006</v>
      </c>
      <c r="H368" s="2">
        <f t="shared" si="13"/>
        <v>0.46000000000640284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11372.13</v>
      </c>
      <c r="D369" s="1">
        <f>'PR-RAS'!E374</f>
        <v>72170</v>
      </c>
      <c r="E369" s="1">
        <v>0</v>
      </c>
      <c r="F369" s="1">
        <v>0</v>
      </c>
      <c r="G369" s="2">
        <f t="shared" si="12"/>
        <v>57302.063840000003</v>
      </c>
      <c r="H369" s="2">
        <f t="shared" si="13"/>
        <v>0.12999999999919964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11372.13</v>
      </c>
      <c r="D372" s="1">
        <f>'PR-RAS'!E377</f>
        <v>72170</v>
      </c>
      <c r="E372" s="1">
        <v>0</v>
      </c>
      <c r="F372" s="1">
        <v>0</v>
      </c>
      <c r="G372" s="2">
        <f t="shared" si="12"/>
        <v>57769.200230000002</v>
      </c>
      <c r="H372" s="2">
        <f t="shared" si="13"/>
        <v>0.12999999999919964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8759.26</v>
      </c>
      <c r="D374" s="1">
        <f>'PR-RAS'!E379</f>
        <v>21194.34</v>
      </c>
      <c r="E374" s="1">
        <v>0</v>
      </c>
      <c r="F374" s="1">
        <v>0</v>
      </c>
      <c r="G374" s="2">
        <f t="shared" si="12"/>
        <v>19078.181619999999</v>
      </c>
      <c r="H374" s="2">
        <f t="shared" si="13"/>
        <v>0.6000000000003638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6924.88</v>
      </c>
      <c r="D375" s="1">
        <f>'PR-RAS'!E380</f>
        <v>2360</v>
      </c>
      <c r="E375" s="1">
        <v>0</v>
      </c>
      <c r="F375" s="1">
        <v>0</v>
      </c>
      <c r="G375" s="2">
        <f t="shared" si="12"/>
        <v>4355.1851200000001</v>
      </c>
      <c r="H375" s="2">
        <f t="shared" si="13"/>
        <v>0.11999999999989086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1075</v>
      </c>
      <c r="D377" s="1">
        <f>'PR-RAS'!E382</f>
        <v>0</v>
      </c>
      <c r="E377" s="1">
        <v>0</v>
      </c>
      <c r="F377" s="1">
        <v>0</v>
      </c>
      <c r="G377" s="2">
        <f t="shared" si="12"/>
        <v>404.2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759.38</v>
      </c>
      <c r="D381" s="1">
        <f>'PR-RAS'!E386</f>
        <v>18834.34</v>
      </c>
      <c r="E381" s="1">
        <v>0</v>
      </c>
      <c r="F381" s="1">
        <v>0</v>
      </c>
      <c r="G381" s="2">
        <f t="shared" si="12"/>
        <v>14602.6628</v>
      </c>
      <c r="H381" s="2">
        <f t="shared" si="13"/>
        <v>0.72000000000014097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769.66</v>
      </c>
      <c r="E383" s="1">
        <v>0</v>
      </c>
      <c r="F383" s="1">
        <v>0</v>
      </c>
      <c r="G383" s="2">
        <f t="shared" si="12"/>
        <v>588.02023999999994</v>
      </c>
      <c r="H383" s="2">
        <f t="shared" si="13"/>
        <v>0.34000000000003183</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769.66</v>
      </c>
      <c r="E384" s="1">
        <v>0</v>
      </c>
      <c r="F384" s="1">
        <v>0</v>
      </c>
      <c r="G384" s="2">
        <f t="shared" si="12"/>
        <v>589.55956000000003</v>
      </c>
      <c r="H384" s="2">
        <f t="shared" si="13"/>
        <v>0.34000000000003183</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337.5</v>
      </c>
      <c r="D388" s="1">
        <f>'PR-RAS'!E393</f>
        <v>521.65</v>
      </c>
      <c r="E388" s="1">
        <v>0</v>
      </c>
      <c r="F388" s="1">
        <v>0</v>
      </c>
      <c r="G388" s="2">
        <f t="shared" si="12"/>
        <v>534.36959999999999</v>
      </c>
      <c r="H388" s="2">
        <f t="shared" si="13"/>
        <v>0.85000000000002274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337.5</v>
      </c>
      <c r="D389" s="1">
        <f>'PR-RAS'!E394</f>
        <v>521.65</v>
      </c>
      <c r="E389" s="1">
        <v>0</v>
      </c>
      <c r="F389" s="1">
        <v>0</v>
      </c>
      <c r="G389" s="2">
        <f t="shared" si="12"/>
        <v>535.75040000000001</v>
      </c>
      <c r="H389" s="2">
        <f t="shared" si="13"/>
        <v>0.85000000000002274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310</v>
      </c>
      <c r="E396" s="1">
        <v>0</v>
      </c>
      <c r="F396" s="1">
        <v>0</v>
      </c>
      <c r="G396" s="2">
        <f t="shared" si="12"/>
        <v>244.9</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310</v>
      </c>
      <c r="E398" s="1">
        <v>0</v>
      </c>
      <c r="F398" s="1">
        <v>0</v>
      </c>
      <c r="G398" s="2">
        <f t="shared" si="12"/>
        <v>246.14000000000001</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33879.040000000001</v>
      </c>
      <c r="D407" s="1">
        <f>'PR-RAS'!E412</f>
        <v>100201.63</v>
      </c>
      <c r="E407" s="1">
        <v>0</v>
      </c>
      <c r="F407" s="1">
        <v>0</v>
      </c>
      <c r="G407" s="2">
        <f t="shared" si="12"/>
        <v>95118.613800000006</v>
      </c>
      <c r="H407" s="2">
        <f t="shared" si="13"/>
        <v>0.4099999999962165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33879.040000000001</v>
      </c>
      <c r="D408" s="1">
        <f>'PR-RAS'!E413</f>
        <v>100201.63</v>
      </c>
      <c r="E408" s="1">
        <v>0</v>
      </c>
      <c r="F408" s="1">
        <v>0</v>
      </c>
      <c r="G408" s="2">
        <f t="shared" si="12"/>
        <v>95352.896099999998</v>
      </c>
      <c r="H408" s="2">
        <f t="shared" si="13"/>
        <v>0.4099999999962165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53481.32</v>
      </c>
      <c r="D413" s="1">
        <f>'PR-RAS'!E418</f>
        <v>194513.05</v>
      </c>
      <c r="E413" s="1">
        <v>0</v>
      </c>
      <c r="F413" s="1">
        <v>0</v>
      </c>
      <c r="G413" s="2">
        <f t="shared" si="12"/>
        <v>182313.05703999999</v>
      </c>
      <c r="H413" s="2">
        <f t="shared" si="13"/>
        <v>0.36999999998806743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7902729.4500000002</v>
      </c>
      <c r="D415" s="1">
        <f>'PR-RAS'!E420</f>
        <v>8034049.4000000004</v>
      </c>
      <c r="E415" s="1">
        <v>0</v>
      </c>
      <c r="F415" s="1">
        <v>0</v>
      </c>
      <c r="G415" s="2">
        <f t="shared" si="12"/>
        <v>9923922.8954999987</v>
      </c>
      <c r="H415" s="2">
        <f t="shared" si="13"/>
        <v>0.85000000055879354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19730.25</v>
      </c>
      <c r="D416" s="1">
        <f>'PR-RAS'!E421</f>
        <v>9390.7900000000009</v>
      </c>
      <c r="E416" s="1">
        <v>0</v>
      </c>
      <c r="F416" s="1">
        <v>0</v>
      </c>
      <c r="G416" s="2">
        <f t="shared" si="12"/>
        <v>15982.409449999999</v>
      </c>
      <c r="H416" s="2">
        <f t="shared" si="13"/>
        <v>0.45999999999912689</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1686837.8900000001</v>
      </c>
      <c r="D417" s="1">
        <f>'PR-RAS'!E422</f>
        <v>1811637.45</v>
      </c>
      <c r="E417" s="1">
        <v>0</v>
      </c>
      <c r="F417" s="1">
        <v>0</v>
      </c>
      <c r="G417" s="2">
        <f t="shared" si="12"/>
        <v>2209006.9206400001</v>
      </c>
      <c r="H417" s="2">
        <f t="shared" si="13"/>
        <v>0.55999999982304871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1084353.8900000001</v>
      </c>
      <c r="D418" s="1">
        <f>'PR-RAS'!E423</f>
        <v>1572073.85</v>
      </c>
      <c r="E418" s="1">
        <v>0</v>
      </c>
      <c r="F418" s="1">
        <v>0</v>
      </c>
      <c r="G418" s="2">
        <f t="shared" si="12"/>
        <v>1763285.1630299999</v>
      </c>
      <c r="H418" s="2">
        <f t="shared" si="13"/>
        <v>0.25999999977648258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602484</v>
      </c>
      <c r="D419" s="1">
        <f>'PR-RAS'!E424</f>
        <v>239563.59999999986</v>
      </c>
      <c r="E419" s="1">
        <v>0</v>
      </c>
      <c r="F419" s="1">
        <v>0</v>
      </c>
      <c r="G419" s="2">
        <f t="shared" si="12"/>
        <v>452113.48159999988</v>
      </c>
      <c r="H419" s="2">
        <f t="shared" si="13"/>
        <v>0.40000000013969839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1580711.4800000004</v>
      </c>
      <c r="D422" s="1">
        <f>'PR-RAS'!E427</f>
        <v>1092618.79</v>
      </c>
      <c r="E422" s="1">
        <v>0</v>
      </c>
      <c r="F422" s="1">
        <v>0</v>
      </c>
      <c r="G422" s="2">
        <f t="shared" si="12"/>
        <v>1585464.5542600001</v>
      </c>
      <c r="H422" s="2">
        <f t="shared" si="13"/>
        <v>0.69000000040978193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1509688.76</v>
      </c>
      <c r="D423" s="1">
        <f>'PR-RAS'!E428</f>
        <v>1631343.81</v>
      </c>
      <c r="E423" s="1">
        <v>0</v>
      </c>
      <c r="F423" s="1">
        <v>0</v>
      </c>
      <c r="G423" s="2">
        <f t="shared" si="12"/>
        <v>2013942.8323599999</v>
      </c>
      <c r="H423" s="2">
        <f t="shared" si="13"/>
        <v>0.42999999993480742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20000</v>
      </c>
      <c r="D424" s="1">
        <f>'PR-RAS'!E430</f>
        <v>0</v>
      </c>
      <c r="E424" s="1">
        <v>0</v>
      </c>
      <c r="F424" s="1">
        <v>0</v>
      </c>
      <c r="G424" s="2">
        <f t="shared" si="12"/>
        <v>8460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20000</v>
      </c>
      <c r="D485" s="1">
        <f>'PR-RAS'!E491</f>
        <v>0</v>
      </c>
      <c r="E485" s="1">
        <v>0</v>
      </c>
      <c r="F485" s="1">
        <v>0</v>
      </c>
      <c r="G485" s="2">
        <f t="shared" si="12"/>
        <v>9680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20000</v>
      </c>
      <c r="D503" s="1">
        <f>'PR-RAS'!E509</f>
        <v>0</v>
      </c>
      <c r="E503" s="1">
        <v>0</v>
      </c>
      <c r="F503" s="1">
        <v>0</v>
      </c>
      <c r="G503" s="2">
        <f t="shared" si="12"/>
        <v>10040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20000</v>
      </c>
      <c r="D504" s="1">
        <f>'PR-RAS'!E510</f>
        <v>0</v>
      </c>
      <c r="E504" s="1">
        <v>0</v>
      </c>
      <c r="F504" s="1">
        <v>0</v>
      </c>
      <c r="G504" s="2">
        <f t="shared" si="12"/>
        <v>10060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125884.43</v>
      </c>
      <c r="D529" s="1">
        <f>'PR-RAS'!E535</f>
        <v>107151.07</v>
      </c>
      <c r="E529" s="1">
        <v>0</v>
      </c>
      <c r="F529" s="1">
        <v>0</v>
      </c>
      <c r="G529" s="2">
        <f t="shared" ref="G529:G836" si="14">(B529/1000)*(C529*1+D529*2)</f>
        <v>179618.50896000001</v>
      </c>
      <c r="H529" s="2">
        <f t="shared" ref="H529:H836" si="15">ABS(C529-ROUND(C529,0))+ABS(D529-ROUND(D529,0))</f>
        <v>0.5</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125884.43</v>
      </c>
      <c r="D591" s="1">
        <f>'PR-RAS'!E597</f>
        <v>107151.07</v>
      </c>
      <c r="E591" s="1">
        <v>0</v>
      </c>
      <c r="F591" s="1">
        <v>0</v>
      </c>
      <c r="G591" s="2">
        <f t="shared" si="14"/>
        <v>200710.07629999999</v>
      </c>
      <c r="H591" s="2">
        <f t="shared" si="15"/>
        <v>0.5</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115884.43</v>
      </c>
      <c r="D603" s="1">
        <f>'PR-RAS'!E609</f>
        <v>77151.070000000007</v>
      </c>
      <c r="E603" s="1">
        <v>0</v>
      </c>
      <c r="F603" s="1">
        <v>0</v>
      </c>
      <c r="G603" s="2">
        <f t="shared" si="14"/>
        <v>162652.31513999999</v>
      </c>
      <c r="H603" s="2">
        <f t="shared" si="15"/>
        <v>0.5</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115884.43</v>
      </c>
      <c r="D604" s="1">
        <f>'PR-RAS'!E610</f>
        <v>77151.070000000007</v>
      </c>
      <c r="E604" s="1">
        <v>0</v>
      </c>
      <c r="F604" s="1">
        <v>0</v>
      </c>
      <c r="G604" s="2">
        <f t="shared" si="14"/>
        <v>162922.50171000001</v>
      </c>
      <c r="H604" s="2">
        <f t="shared" si="15"/>
        <v>0.5</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10000</v>
      </c>
      <c r="D610" s="1">
        <f>'PR-RAS'!E616</f>
        <v>30000</v>
      </c>
      <c r="E610" s="1">
        <v>0</v>
      </c>
      <c r="F610" s="1">
        <v>0</v>
      </c>
      <c r="G610" s="2">
        <f t="shared" si="14"/>
        <v>42630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10000</v>
      </c>
      <c r="D611" s="1">
        <f>'PR-RAS'!E617</f>
        <v>30000</v>
      </c>
      <c r="E611" s="1">
        <v>0</v>
      </c>
      <c r="F611" s="1">
        <v>0</v>
      </c>
      <c r="G611" s="2">
        <f t="shared" si="14"/>
        <v>42700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105884.43</v>
      </c>
      <c r="D634" s="1">
        <f>'PR-RAS'!E640</f>
        <v>107151.07</v>
      </c>
      <c r="E634" s="1">
        <v>0</v>
      </c>
      <c r="F634" s="1">
        <v>0</v>
      </c>
      <c r="G634" s="2">
        <f t="shared" si="14"/>
        <v>202678.09881</v>
      </c>
      <c r="H634" s="2">
        <f t="shared" si="15"/>
        <v>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239398.03</v>
      </c>
      <c r="D635" s="1">
        <f>'PR-RAS'!E641</f>
        <v>383037.79</v>
      </c>
      <c r="E635" s="1">
        <v>0</v>
      </c>
      <c r="F635" s="1">
        <v>0</v>
      </c>
      <c r="G635" s="2">
        <f t="shared" si="14"/>
        <v>637470.26873999997</v>
      </c>
      <c r="H635" s="2">
        <f t="shared" si="15"/>
        <v>0.2400000000197906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1706837.8900000001</v>
      </c>
      <c r="D637" s="1">
        <f>'PR-RAS'!E643</f>
        <v>1811637.45</v>
      </c>
      <c r="E637" s="1">
        <v>0</v>
      </c>
      <c r="F637" s="1">
        <v>0</v>
      </c>
      <c r="G637" s="2">
        <f t="shared" si="14"/>
        <v>3389951.7344400003</v>
      </c>
      <c r="H637" s="2">
        <f t="shared" si="15"/>
        <v>0.55999999982304871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1210238.32</v>
      </c>
      <c r="D638" s="1">
        <f>'PR-RAS'!E644</f>
        <v>1679224.9200000002</v>
      </c>
      <c r="E638" s="1">
        <v>0</v>
      </c>
      <c r="F638" s="1">
        <v>0</v>
      </c>
      <c r="G638" s="2">
        <f t="shared" si="14"/>
        <v>2910254.3579200003</v>
      </c>
      <c r="H638" s="2">
        <f t="shared" si="15"/>
        <v>0.39999999990686774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496599.57000000007</v>
      </c>
      <c r="D639" s="1">
        <f>'PR-RAS'!E645</f>
        <v>132412.5299999998</v>
      </c>
      <c r="E639" s="1">
        <v>0</v>
      </c>
      <c r="F639" s="1">
        <v>0</v>
      </c>
      <c r="G639" s="2">
        <f t="shared" si="14"/>
        <v>485788.91393999977</v>
      </c>
      <c r="H639" s="2">
        <f t="shared" si="15"/>
        <v>0.90000000013969839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1341313.4500000004</v>
      </c>
      <c r="D642" s="1">
        <f>'PR-RAS'!E648</f>
        <v>709581</v>
      </c>
      <c r="E642" s="1">
        <v>0</v>
      </c>
      <c r="F642" s="1">
        <v>0</v>
      </c>
      <c r="G642" s="2">
        <f t="shared" si="14"/>
        <v>1769464.7634500002</v>
      </c>
      <c r="H642" s="2">
        <f t="shared" si="15"/>
        <v>0.45000000041909516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844713.88000000035</v>
      </c>
      <c r="D644" s="1">
        <f>'PR-RAS'!E650</f>
        <v>577168.4700000002</v>
      </c>
      <c r="E644" s="1">
        <v>0</v>
      </c>
      <c r="F644" s="1">
        <v>0</v>
      </c>
      <c r="G644" s="2">
        <f t="shared" si="14"/>
        <v>1285389.6772600005</v>
      </c>
      <c r="H644" s="2">
        <f t="shared" si="15"/>
        <v>0.58999999985098839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23694.06</v>
      </c>
      <c r="D646" s="1">
        <f>'PR-RAS'!E653</f>
        <v>136807.54999999999</v>
      </c>
      <c r="E646" s="1">
        <v>0</v>
      </c>
      <c r="F646" s="1">
        <v>0</v>
      </c>
      <c r="G646" s="2">
        <f t="shared" si="14"/>
        <v>191764.40819999998</v>
      </c>
      <c r="H646" s="2">
        <f t="shared" si="15"/>
        <v>0.5100000000129512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1937585</v>
      </c>
      <c r="D647" s="1">
        <f>'PR-RAS'!E654</f>
        <v>2157819.11</v>
      </c>
      <c r="E647" s="1">
        <v>0</v>
      </c>
      <c r="F647" s="1">
        <v>0</v>
      </c>
      <c r="G647" s="2">
        <f t="shared" si="14"/>
        <v>4039582.2001200002</v>
      </c>
      <c r="H647" s="2">
        <f t="shared" si="15"/>
        <v>0.10999999986961484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1816100.9</v>
      </c>
      <c r="D648" s="1">
        <f>'PR-RAS'!E655</f>
        <v>2194347.0099999998</v>
      </c>
      <c r="E648" s="1">
        <v>0</v>
      </c>
      <c r="F648" s="1">
        <v>0</v>
      </c>
      <c r="G648" s="2">
        <f t="shared" si="14"/>
        <v>4014502.31324</v>
      </c>
      <c r="H648" s="2">
        <f t="shared" si="15"/>
        <v>0.10999999986961484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145178.16000000015</v>
      </c>
      <c r="D649" s="1">
        <f>'PR-RAS'!E656</f>
        <v>100279.64999999991</v>
      </c>
      <c r="E649" s="1">
        <v>0</v>
      </c>
      <c r="F649" s="1">
        <v>0</v>
      </c>
      <c r="G649" s="2">
        <f t="shared" si="14"/>
        <v>224037.87407999998</v>
      </c>
      <c r="H649" s="2">
        <f t="shared" si="15"/>
        <v>0.51000000024214387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40</v>
      </c>
      <c r="D650" s="1">
        <f>'PR-RAS'!E657</f>
        <v>40</v>
      </c>
      <c r="E650" s="1">
        <v>0</v>
      </c>
      <c r="F650" s="1">
        <v>0</v>
      </c>
      <c r="G650" s="2">
        <f t="shared" si="14"/>
        <v>77.88</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30</v>
      </c>
      <c r="D651" s="1">
        <f>'PR-RAS'!E658</f>
        <v>300</v>
      </c>
      <c r="E651" s="1">
        <v>0</v>
      </c>
      <c r="F651" s="1">
        <v>0</v>
      </c>
      <c r="G651" s="2">
        <f t="shared" si="14"/>
        <v>409.5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40</v>
      </c>
      <c r="D652" s="1">
        <f>'PR-RAS'!E659</f>
        <v>40</v>
      </c>
      <c r="E652" s="1">
        <v>0</v>
      </c>
      <c r="F652" s="1">
        <v>0</v>
      </c>
      <c r="G652" s="2">
        <f t="shared" si="14"/>
        <v>78.12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27</v>
      </c>
      <c r="D653" s="1">
        <f>'PR-RAS'!E660</f>
        <v>270</v>
      </c>
      <c r="E653" s="1">
        <v>0</v>
      </c>
      <c r="F653" s="1">
        <v>0</v>
      </c>
      <c r="G653" s="2">
        <f t="shared" si="14"/>
        <v>369.68400000000003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572658.77</v>
      </c>
      <c r="D662" s="1">
        <f>'PR-RAS'!E669</f>
        <v>230615.24</v>
      </c>
      <c r="E662" s="1">
        <v>0</v>
      </c>
      <c r="F662" s="1">
        <v>0</v>
      </c>
      <c r="G662" s="2">
        <f t="shared" si="14"/>
        <v>683400.79425000004</v>
      </c>
      <c r="H662" s="2">
        <f t="shared" si="15"/>
        <v>0.46999999997206032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69570.69</v>
      </c>
      <c r="D663" s="1">
        <f>'PR-RAS'!E670</f>
        <v>0</v>
      </c>
      <c r="E663" s="1">
        <v>0</v>
      </c>
      <c r="F663" s="1">
        <v>0</v>
      </c>
      <c r="G663" s="2">
        <f t="shared" si="14"/>
        <v>46055.796780000004</v>
      </c>
      <c r="H663" s="2">
        <f t="shared" si="15"/>
        <v>0.30999999999767169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613.38</v>
      </c>
      <c r="D665" s="1">
        <f>'PR-RAS'!E672</f>
        <v>7050.25</v>
      </c>
      <c r="E665" s="1">
        <v>0</v>
      </c>
      <c r="F665" s="1">
        <v>0</v>
      </c>
      <c r="G665" s="2">
        <f t="shared" si="14"/>
        <v>9770.0163200000006</v>
      </c>
      <c r="H665" s="2">
        <f t="shared" si="15"/>
        <v>0.62999999999999545</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446.23</v>
      </c>
      <c r="D666" s="1">
        <f>'PR-RAS'!E673</f>
        <v>300000</v>
      </c>
      <c r="E666" s="1">
        <v>0</v>
      </c>
      <c r="F666" s="1">
        <v>0</v>
      </c>
      <c r="G666" s="2">
        <f t="shared" si="14"/>
        <v>399296.74294999999</v>
      </c>
      <c r="H666" s="2">
        <f t="shared" si="15"/>
        <v>0.23000000000001819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5990.54</v>
      </c>
      <c r="D670" s="1">
        <f>'PR-RAS'!E677</f>
        <v>14040.6</v>
      </c>
      <c r="E670" s="1">
        <v>0</v>
      </c>
      <c r="F670" s="1">
        <v>0</v>
      </c>
      <c r="G670" s="2">
        <f t="shared" si="14"/>
        <v>22793.994060000001</v>
      </c>
      <c r="H670" s="2">
        <f t="shared" si="15"/>
        <v>0.85999999999967258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82686.94</v>
      </c>
      <c r="D677" s="1">
        <f>'PR-RAS'!E684</f>
        <v>113387.14</v>
      </c>
      <c r="E677" s="1">
        <v>0</v>
      </c>
      <c r="F677" s="1">
        <v>0</v>
      </c>
      <c r="G677" s="2">
        <f t="shared" si="14"/>
        <v>209195.78472</v>
      </c>
      <c r="H677" s="2">
        <f t="shared" si="15"/>
        <v>0.19999999999708962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259012.09</v>
      </c>
      <c r="D695" s="1">
        <f>'PR-RAS'!E702</f>
        <v>0</v>
      </c>
      <c r="E695" s="1">
        <v>0</v>
      </c>
      <c r="F695" s="1">
        <v>0</v>
      </c>
      <c r="G695" s="2">
        <f t="shared" si="14"/>
        <v>179754.39046</v>
      </c>
      <c r="H695" s="2">
        <f t="shared" si="15"/>
        <v>8.999999999650754E-2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68940.63</v>
      </c>
      <c r="D717" s="1">
        <f>'PR-RAS'!E724</f>
        <v>83903</v>
      </c>
      <c r="E717" s="1">
        <v>0</v>
      </c>
      <c r="F717" s="1">
        <v>0</v>
      </c>
      <c r="G717" s="2">
        <f t="shared" si="14"/>
        <v>169510.58708</v>
      </c>
      <c r="H717" s="2">
        <f t="shared" si="15"/>
        <v>0.36999999999534339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16733.689999999999</v>
      </c>
      <c r="D727" s="1">
        <f>'PR-RAS'!E734</f>
        <v>21548.65</v>
      </c>
      <c r="E727" s="1">
        <v>0</v>
      </c>
      <c r="F727" s="1">
        <v>0</v>
      </c>
      <c r="G727" s="2">
        <f t="shared" si="14"/>
        <v>43437.298740000006</v>
      </c>
      <c r="H727" s="2">
        <f t="shared" si="15"/>
        <v>0.65999999999985448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527.05999999999995</v>
      </c>
      <c r="D729" s="1">
        <f>'PR-RAS'!E736</f>
        <v>730.98</v>
      </c>
      <c r="E729" s="1">
        <v>0</v>
      </c>
      <c r="F729" s="1">
        <v>0</v>
      </c>
      <c r="G729" s="2">
        <f t="shared" si="14"/>
        <v>1448.00656</v>
      </c>
      <c r="H729" s="2">
        <f t="shared" si="15"/>
        <v>7.999999999992724E-2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1791.67</v>
      </c>
      <c r="D731" s="1">
        <f>'PR-RAS'!E738</f>
        <v>1791.67</v>
      </c>
      <c r="E731" s="1">
        <v>0</v>
      </c>
      <c r="F731" s="1">
        <v>0</v>
      </c>
      <c r="G731" s="2">
        <f t="shared" si="14"/>
        <v>3923.7573000000002</v>
      </c>
      <c r="H731" s="2">
        <f t="shared" si="15"/>
        <v>0.65999999999985448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19797.169999999998</v>
      </c>
      <c r="D733" s="1">
        <f>'PR-RAS'!E740</f>
        <v>19491.580000000002</v>
      </c>
      <c r="E733" s="1">
        <v>0</v>
      </c>
      <c r="F733" s="1">
        <v>0</v>
      </c>
      <c r="G733" s="2">
        <f t="shared" si="14"/>
        <v>43027.201560000001</v>
      </c>
      <c r="H733" s="2">
        <f t="shared" si="15"/>
        <v>0.58999999999650754</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3365.91</v>
      </c>
      <c r="D734" s="1">
        <f>'PR-RAS'!E741</f>
        <v>3135.54</v>
      </c>
      <c r="E734" s="1">
        <v>0</v>
      </c>
      <c r="F734" s="1">
        <v>0</v>
      </c>
      <c r="G734" s="2">
        <f t="shared" si="14"/>
        <v>7063.9136699999999</v>
      </c>
      <c r="H734" s="2">
        <f t="shared" si="15"/>
        <v>0.5500000000001819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903.72</v>
      </c>
      <c r="D735" s="1">
        <f>'PR-RAS'!E742</f>
        <v>781</v>
      </c>
      <c r="E735" s="1">
        <v>0</v>
      </c>
      <c r="F735" s="1">
        <v>0</v>
      </c>
      <c r="G735" s="2">
        <f t="shared" si="14"/>
        <v>1809.8384800000001</v>
      </c>
      <c r="H735" s="2">
        <f t="shared" si="15"/>
        <v>0.27999999999997272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18890.55</v>
      </c>
      <c r="D775" s="1">
        <f>'PR-RAS'!E782</f>
        <v>17943.72</v>
      </c>
      <c r="E775" s="1">
        <v>0</v>
      </c>
      <c r="F775" s="1">
        <v>0</v>
      </c>
      <c r="G775" s="2">
        <f t="shared" si="14"/>
        <v>42398.164260000005</v>
      </c>
      <c r="H775" s="2">
        <f t="shared" si="15"/>
        <v>0.72999999999956344</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25016.33</v>
      </c>
      <c r="D836" s="1">
        <f>'PR-RAS'!E843</f>
        <v>7639.78</v>
      </c>
      <c r="E836" s="1">
        <v>0</v>
      </c>
      <c r="F836" s="1">
        <v>0</v>
      </c>
      <c r="G836" s="2">
        <f t="shared" si="14"/>
        <v>33647.068149999999</v>
      </c>
      <c r="H836" s="2">
        <f t="shared" si="15"/>
        <v>0.55000000000200089</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13060.14</v>
      </c>
      <c r="D839" s="1">
        <f>'PR-RAS'!E846</f>
        <v>10829.34</v>
      </c>
      <c r="E839" s="1">
        <v>0</v>
      </c>
      <c r="F839" s="1">
        <v>0</v>
      </c>
      <c r="G839" s="2">
        <f t="shared" si="34"/>
        <v>29094.371159999999</v>
      </c>
      <c r="H839" s="2">
        <f t="shared" si="35"/>
        <v>0.47999999999956344</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16988.41</v>
      </c>
      <c r="D841" s="1">
        <f>'PR-RAS'!E848</f>
        <v>7963.37</v>
      </c>
      <c r="E841" s="1">
        <v>0</v>
      </c>
      <c r="F841" s="1">
        <v>0</v>
      </c>
      <c r="G841" s="2">
        <f t="shared" si="34"/>
        <v>27648.725999999999</v>
      </c>
      <c r="H841" s="2">
        <f t="shared" si="35"/>
        <v>0.77999999999974534</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263.98</v>
      </c>
      <c r="E846" s="1">
        <v>0</v>
      </c>
      <c r="F846" s="1">
        <v>0</v>
      </c>
      <c r="G846" s="2">
        <f t="shared" si="34"/>
        <v>446.12620000000004</v>
      </c>
      <c r="H846" s="2">
        <f t="shared" si="35"/>
        <v>1.999999999998181E-2</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723.94</v>
      </c>
      <c r="D847" s="1">
        <f>'PR-RAS'!E854</f>
        <v>911.02</v>
      </c>
      <c r="E847" s="1">
        <v>0</v>
      </c>
      <c r="F847" s="1">
        <v>0</v>
      </c>
      <c r="G847" s="2">
        <f t="shared" si="34"/>
        <v>2153.8990800000001</v>
      </c>
      <c r="H847" s="2">
        <f t="shared" si="35"/>
        <v>7.999999999992724E-2</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11826.55</v>
      </c>
      <c r="D848" s="1">
        <f>'PR-RAS'!E855</f>
        <v>33432.61</v>
      </c>
      <c r="E848" s="1">
        <v>0</v>
      </c>
      <c r="F848" s="1">
        <v>0</v>
      </c>
      <c r="G848" s="2">
        <f t="shared" si="34"/>
        <v>66651.929189999995</v>
      </c>
      <c r="H848" s="2">
        <f t="shared" si="35"/>
        <v>0.84000000000014552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1286472.52</v>
      </c>
      <c r="D1582" s="6"/>
      <c r="E1582" s="6">
        <v>0</v>
      </c>
      <c r="F1582" s="6">
        <v>0</v>
      </c>
      <c r="G1582" s="7">
        <f t="shared" ref="G1582:G1686" si="70">B1582/1000*C1582</f>
        <v>1286.47252</v>
      </c>
      <c r="H1582" s="7">
        <f t="shared" ref="H1582:H1686" si="71">ABS(C1582-ROUND(C1582,0))</f>
        <v>0.47999999998137355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1613359.6999999997</v>
      </c>
      <c r="D1583" s="1">
        <v>0</v>
      </c>
      <c r="E1583" s="1">
        <v>0</v>
      </c>
      <c r="F1583" s="1">
        <v>0</v>
      </c>
      <c r="G1583" s="2">
        <f t="shared" si="70"/>
        <v>3226.7193999999995</v>
      </c>
      <c r="H1583" s="2">
        <f t="shared" si="71"/>
        <v>0.30000000027939677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1361754.0399999998</v>
      </c>
      <c r="D1585" s="1">
        <v>0</v>
      </c>
      <c r="E1585" s="1">
        <v>0</v>
      </c>
      <c r="F1585" s="1">
        <v>0</v>
      </c>
      <c r="G1585" s="2">
        <f t="shared" si="70"/>
        <v>5447.0161599999992</v>
      </c>
      <c r="H1585" s="2">
        <f t="shared" si="71"/>
        <v>3.9999999804422259E-2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541168.46</v>
      </c>
      <c r="D1586" s="1">
        <v>0</v>
      </c>
      <c r="E1586" s="1">
        <v>0</v>
      </c>
      <c r="F1586" s="1">
        <v>0</v>
      </c>
      <c r="G1586" s="2">
        <f t="shared" si="70"/>
        <v>2705.8422999999998</v>
      </c>
      <c r="H1586" s="2">
        <f t="shared" si="71"/>
        <v>0.4599999999627471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542328.79</v>
      </c>
      <c r="D1587" s="1">
        <v>0</v>
      </c>
      <c r="E1587" s="1">
        <v>0</v>
      </c>
      <c r="F1587" s="1">
        <v>0</v>
      </c>
      <c r="G1587" s="2">
        <f t="shared" si="70"/>
        <v>3253.9727400000002</v>
      </c>
      <c r="H1587" s="2">
        <f t="shared" si="71"/>
        <v>0.2099999999627471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2153.58</v>
      </c>
      <c r="D1588" s="1">
        <v>0</v>
      </c>
      <c r="E1588" s="1">
        <v>0</v>
      </c>
      <c r="F1588" s="1">
        <v>0</v>
      </c>
      <c r="G1588" s="2">
        <f t="shared" si="70"/>
        <v>15.075060000000001</v>
      </c>
      <c r="H1588" s="2">
        <f t="shared" si="71"/>
        <v>0.42000000000007276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12154.21</v>
      </c>
      <c r="D1589" s="1">
        <v>0</v>
      </c>
      <c r="E1589" s="1">
        <v>0</v>
      </c>
      <c r="F1589" s="1">
        <v>0</v>
      </c>
      <c r="G1589" s="2">
        <f t="shared" si="70"/>
        <v>97.233679999999993</v>
      </c>
      <c r="H1589" s="2">
        <f t="shared" si="71"/>
        <v>0.20999999999912689</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42049.66</v>
      </c>
      <c r="D1590" s="1">
        <v>0</v>
      </c>
      <c r="E1590" s="1">
        <v>0</v>
      </c>
      <c r="F1590" s="1">
        <v>0</v>
      </c>
      <c r="G1590" s="2">
        <f>B1590/1000*C1590</f>
        <v>378.44693999999998</v>
      </c>
      <c r="H1590" s="2">
        <f>ABS(C1590-ROUND(C1590,0))</f>
        <v>0.33999999999650754</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60907.38</v>
      </c>
      <c r="D1591" s="1">
        <v>0</v>
      </c>
      <c r="E1591" s="1">
        <v>0</v>
      </c>
      <c r="F1591" s="1">
        <v>0</v>
      </c>
      <c r="G1591" s="2">
        <f t="shared" si="70"/>
        <v>609.07380000000001</v>
      </c>
      <c r="H1591" s="2">
        <f t="shared" si="71"/>
        <v>0.37999999999738066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160991.96</v>
      </c>
      <c r="D1592" s="1">
        <v>0</v>
      </c>
      <c r="E1592" s="1">
        <v>0</v>
      </c>
      <c r="F1592" s="1">
        <v>0</v>
      </c>
      <c r="G1592" s="2">
        <f t="shared" si="70"/>
        <v>1770.9115599999998</v>
      </c>
      <c r="H1592" s="2">
        <f t="shared" si="71"/>
        <v>4.0000000008149073E-2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195167.28</v>
      </c>
      <c r="D1594" s="1">
        <v>0</v>
      </c>
      <c r="E1594" s="1">
        <v>0</v>
      </c>
      <c r="F1594" s="1">
        <v>0</v>
      </c>
      <c r="G1594" s="2">
        <f t="shared" si="70"/>
        <v>2537.1746399999997</v>
      </c>
      <c r="H1594" s="2">
        <f t="shared" si="71"/>
        <v>0.27999999999883585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56438.38</v>
      </c>
      <c r="D1601" s="1">
        <v>0</v>
      </c>
      <c r="E1601" s="1">
        <v>0</v>
      </c>
      <c r="F1601" s="1">
        <v>0</v>
      </c>
      <c r="G1601" s="2">
        <f>B1601/1000*C1601</f>
        <v>1128.7675999999999</v>
      </c>
      <c r="H1601" s="2">
        <f>ABS(C1601-ROUND(C1601,0))</f>
        <v>0.37999999999738066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1879558.6399999997</v>
      </c>
      <c r="D1602" s="1">
        <v>0</v>
      </c>
      <c r="E1602" s="1">
        <v>0</v>
      </c>
      <c r="F1602" s="1">
        <v>0</v>
      </c>
      <c r="G1602" s="2">
        <f t="shared" si="70"/>
        <v>39470.731439999996</v>
      </c>
      <c r="H1602" s="2">
        <f t="shared" si="71"/>
        <v>0.36000000033527613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1447180.3699999996</v>
      </c>
      <c r="D1604" s="1">
        <v>0</v>
      </c>
      <c r="E1604" s="1">
        <v>0</v>
      </c>
      <c r="F1604" s="1">
        <v>0</v>
      </c>
      <c r="G1604" s="2">
        <f t="shared" si="70"/>
        <v>33285.148509999992</v>
      </c>
      <c r="H1604" s="2">
        <f t="shared" si="71"/>
        <v>0.36999999964609742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556713.68000000005</v>
      </c>
      <c r="D1605" s="1">
        <v>0</v>
      </c>
      <c r="E1605" s="1">
        <v>0</v>
      </c>
      <c r="F1605" s="1">
        <v>0</v>
      </c>
      <c r="G1605" s="2">
        <f t="shared" si="70"/>
        <v>13361.128320000002</v>
      </c>
      <c r="H1605" s="2">
        <f t="shared" si="71"/>
        <v>0.31999999994877726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545934.05000000005</v>
      </c>
      <c r="D1606" s="1">
        <v>0</v>
      </c>
      <c r="E1606" s="1">
        <v>0</v>
      </c>
      <c r="F1606" s="1">
        <v>0</v>
      </c>
      <c r="G1606" s="2">
        <f t="shared" si="70"/>
        <v>13648.351250000002</v>
      </c>
      <c r="H1606" s="2">
        <f t="shared" si="71"/>
        <v>5.0000000046566129E-2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7347.63</v>
      </c>
      <c r="D1607" s="1">
        <v>0</v>
      </c>
      <c r="E1607" s="1">
        <v>0</v>
      </c>
      <c r="F1607" s="1">
        <v>0</v>
      </c>
      <c r="G1607" s="2">
        <f t="shared" si="70"/>
        <v>191.03837999999999</v>
      </c>
      <c r="H1607" s="2">
        <f t="shared" si="71"/>
        <v>0.36999999999989086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12154.21</v>
      </c>
      <c r="D1608" s="1">
        <v>0</v>
      </c>
      <c r="E1608" s="1">
        <v>0</v>
      </c>
      <c r="F1608" s="1">
        <v>0</v>
      </c>
      <c r="G1608" s="2">
        <f t="shared" si="70"/>
        <v>328.16366999999997</v>
      </c>
      <c r="H1608" s="2">
        <f t="shared" si="71"/>
        <v>0.20999999999912689</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42049.66</v>
      </c>
      <c r="D1609" s="1">
        <v>0</v>
      </c>
      <c r="E1609" s="1">
        <v>0</v>
      </c>
      <c r="F1609" s="1">
        <v>0</v>
      </c>
      <c r="G1609" s="2">
        <f>B1609/1000*C1609</f>
        <v>1177.39048</v>
      </c>
      <c r="H1609" s="2">
        <f>ABS(C1609-ROUND(C1609,0))</f>
        <v>0.33999999999650754</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62594.78</v>
      </c>
      <c r="D1610" s="1">
        <v>0</v>
      </c>
      <c r="E1610" s="1">
        <v>0</v>
      </c>
      <c r="F1610" s="1">
        <v>0</v>
      </c>
      <c r="G1610" s="2">
        <f t="shared" si="70"/>
        <v>1815.2486200000001</v>
      </c>
      <c r="H1610" s="2">
        <f t="shared" si="71"/>
        <v>0.22000000000116415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162594.85999999999</v>
      </c>
      <c r="D1611" s="1">
        <v>0</v>
      </c>
      <c r="E1611" s="1">
        <v>0</v>
      </c>
      <c r="F1611" s="1">
        <v>0</v>
      </c>
      <c r="G1611" s="2">
        <f t="shared" si="70"/>
        <v>4877.8457999999991</v>
      </c>
      <c r="H1611" s="2">
        <f t="shared" si="71"/>
        <v>0.14000000001396984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57791.5</v>
      </c>
      <c r="D1612" s="1">
        <v>0</v>
      </c>
      <c r="E1612" s="1">
        <v>0</v>
      </c>
      <c r="F1612" s="1">
        <v>0</v>
      </c>
      <c r="G1612" s="2">
        <f t="shared" si="70"/>
        <v>1791.5364999999999</v>
      </c>
      <c r="H1612" s="2">
        <f t="shared" si="71"/>
        <v>0.5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214257</v>
      </c>
      <c r="D1613" s="1">
        <v>0</v>
      </c>
      <c r="E1613" s="1">
        <v>0</v>
      </c>
      <c r="F1613" s="1">
        <v>0</v>
      </c>
      <c r="G1613" s="2">
        <f t="shared" si="70"/>
        <v>6856.2240000000002</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147584.17000000001</v>
      </c>
      <c r="D1614" s="1">
        <v>0</v>
      </c>
      <c r="E1614" s="1">
        <v>0</v>
      </c>
      <c r="F1614" s="1">
        <v>0</v>
      </c>
      <c r="G1614" s="2">
        <f t="shared" si="70"/>
        <v>4870.277610000001</v>
      </c>
      <c r="H1614" s="2">
        <f t="shared" si="71"/>
        <v>0.17000000001280569</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147584.17000000001</v>
      </c>
      <c r="D1618" s="1">
        <v>0</v>
      </c>
      <c r="E1618" s="1">
        <v>0</v>
      </c>
      <c r="F1618" s="1">
        <v>0</v>
      </c>
      <c r="G1618" s="2">
        <f t="shared" si="70"/>
        <v>5460.6142900000004</v>
      </c>
      <c r="H1618" s="2">
        <f t="shared" si="71"/>
        <v>0.17000000001280569</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70537.100000000006</v>
      </c>
      <c r="D1620" s="1">
        <v>0</v>
      </c>
      <c r="E1620" s="1">
        <v>0</v>
      </c>
      <c r="F1620" s="1">
        <v>0</v>
      </c>
      <c r="G1620" s="2">
        <f>B1620/1000*C1620</f>
        <v>2750.9469000000004</v>
      </c>
      <c r="H1620" s="2">
        <f>ABS(C1620-ROUND(C1620,0))</f>
        <v>0.10000000000582077</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1020273.5800000001</v>
      </c>
      <c r="D1621" s="1">
        <v>0</v>
      </c>
      <c r="E1621" s="1">
        <v>0</v>
      </c>
      <c r="F1621" s="1">
        <v>0</v>
      </c>
      <c r="G1621" s="2">
        <f t="shared" si="70"/>
        <v>40810.943200000002</v>
      </c>
      <c r="H1621" s="2">
        <f t="shared" si="71"/>
        <v>0.41999999992549419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772025.69</v>
      </c>
      <c r="D1622" s="1">
        <v>0</v>
      </c>
      <c r="E1622" s="1">
        <v>0</v>
      </c>
      <c r="F1622" s="1">
        <v>0</v>
      </c>
      <c r="G1622" s="2">
        <f t="shared" si="70"/>
        <v>31653.05329</v>
      </c>
      <c r="H1622" s="2">
        <f t="shared" si="71"/>
        <v>0.31000000005587935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578410.90999999992</v>
      </c>
      <c r="D1628" s="1">
        <v>0</v>
      </c>
      <c r="E1628" s="1">
        <v>0</v>
      </c>
      <c r="F1628" s="1">
        <v>0</v>
      </c>
      <c r="G1628" s="2">
        <f t="shared" si="70"/>
        <v>27185.312769999997</v>
      </c>
      <c r="H1628" s="2">
        <f t="shared" si="71"/>
        <v>9.0000000083819032E-2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2639.18</v>
      </c>
      <c r="D1629" s="1">
        <v>0</v>
      </c>
      <c r="E1629" s="1">
        <v>0</v>
      </c>
      <c r="F1629" s="1">
        <v>0</v>
      </c>
      <c r="G1629" s="2">
        <f t="shared" si="70"/>
        <v>126.68064</v>
      </c>
      <c r="H1629" s="2">
        <f t="shared" si="71"/>
        <v>0.17999999999983629</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2639.18</v>
      </c>
      <c r="D1630" s="1">
        <v>0</v>
      </c>
      <c r="E1630" s="1">
        <v>0</v>
      </c>
      <c r="F1630" s="1">
        <v>0</v>
      </c>
      <c r="G1630" s="2">
        <f t="shared" si="70"/>
        <v>129.31981999999999</v>
      </c>
      <c r="H1630" s="2">
        <f t="shared" si="71"/>
        <v>0.17999999999983629</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515389.87</v>
      </c>
      <c r="D1634" s="1">
        <v>0</v>
      </c>
      <c r="E1634" s="1">
        <v>0</v>
      </c>
      <c r="F1634" s="1">
        <v>0</v>
      </c>
      <c r="G1634" s="2">
        <f t="shared" si="70"/>
        <v>27315.663109999998</v>
      </c>
      <c r="H1634" s="2">
        <f t="shared" si="71"/>
        <v>0.13000000000465661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83255.31</v>
      </c>
      <c r="D1635" s="1">
        <v>0</v>
      </c>
      <c r="E1635" s="1">
        <v>0</v>
      </c>
      <c r="F1635" s="1">
        <v>0</v>
      </c>
      <c r="G1635" s="2">
        <f t="shared" si="70"/>
        <v>4495.7867399999996</v>
      </c>
      <c r="H1635" s="2">
        <f t="shared" si="71"/>
        <v>0.30999999999767169</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164698.41</v>
      </c>
      <c r="D1636" s="1">
        <v>0</v>
      </c>
      <c r="E1636" s="1">
        <v>0</v>
      </c>
      <c r="F1636" s="1">
        <v>0</v>
      </c>
      <c r="G1636" s="2">
        <f t="shared" si="70"/>
        <v>9058.4125500000009</v>
      </c>
      <c r="H1636" s="2">
        <f t="shared" si="71"/>
        <v>0.41000000000349246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66423.81</v>
      </c>
      <c r="D1637" s="1">
        <v>0</v>
      </c>
      <c r="E1637" s="1">
        <v>0</v>
      </c>
      <c r="F1637" s="1">
        <v>0</v>
      </c>
      <c r="G1637" s="2">
        <f t="shared" si="70"/>
        <v>3719.7333599999997</v>
      </c>
      <c r="H1637" s="2">
        <f t="shared" si="71"/>
        <v>0.19000000000232831</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201012.34</v>
      </c>
      <c r="D1638" s="1">
        <v>0</v>
      </c>
      <c r="E1638" s="1">
        <v>0</v>
      </c>
      <c r="F1638" s="1">
        <v>0</v>
      </c>
      <c r="G1638" s="2">
        <f t="shared" si="70"/>
        <v>11457.703380000001</v>
      </c>
      <c r="H1638" s="2">
        <f t="shared" si="71"/>
        <v>0.33999999999650754</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14981.759999999998</v>
      </c>
      <c r="D1639" s="1">
        <v>0</v>
      </c>
      <c r="E1639" s="1">
        <v>0</v>
      </c>
      <c r="F1639" s="1">
        <v>0</v>
      </c>
      <c r="G1639" s="2">
        <f t="shared" si="70"/>
        <v>868.94207999999992</v>
      </c>
      <c r="H1639" s="2">
        <f t="shared" si="71"/>
        <v>0.24000000000160071</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517.58000000000004</v>
      </c>
      <c r="D1640" s="1">
        <v>0</v>
      </c>
      <c r="E1640" s="1">
        <v>0</v>
      </c>
      <c r="F1640" s="1">
        <v>0</v>
      </c>
      <c r="G1640" s="2">
        <f t="shared" si="70"/>
        <v>30.537220000000001</v>
      </c>
      <c r="H1640" s="2">
        <f t="shared" si="71"/>
        <v>0.41999999999995907</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1158.46</v>
      </c>
      <c r="D1641" s="1">
        <v>0</v>
      </c>
      <c r="E1641" s="1">
        <v>0</v>
      </c>
      <c r="F1641" s="1">
        <v>0</v>
      </c>
      <c r="G1641" s="2">
        <f t="shared" si="70"/>
        <v>69.507599999999996</v>
      </c>
      <c r="H1641" s="2">
        <f t="shared" si="71"/>
        <v>0.46000000000003638</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995.42</v>
      </c>
      <c r="D1642" s="1">
        <v>0</v>
      </c>
      <c r="E1642" s="1">
        <v>0</v>
      </c>
      <c r="F1642" s="1">
        <v>0</v>
      </c>
      <c r="G1642" s="2">
        <f t="shared" si="70"/>
        <v>60.720619999999997</v>
      </c>
      <c r="H1642" s="2">
        <f t="shared" si="71"/>
        <v>0.41999999999995907</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12310.3</v>
      </c>
      <c r="D1643" s="1">
        <v>0</v>
      </c>
      <c r="E1643" s="1">
        <v>0</v>
      </c>
      <c r="F1643" s="1">
        <v>0</v>
      </c>
      <c r="G1643" s="2">
        <f t="shared" si="70"/>
        <v>763.23859999999991</v>
      </c>
      <c r="H1643" s="2">
        <f t="shared" si="71"/>
        <v>0.2999999999992724</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45400.100000000006</v>
      </c>
      <c r="D1654" s="1">
        <v>0</v>
      </c>
      <c r="E1654" s="1">
        <v>0</v>
      </c>
      <c r="F1654" s="1">
        <v>0</v>
      </c>
      <c r="G1654" s="2">
        <f t="shared" si="70"/>
        <v>3314.2073</v>
      </c>
      <c r="H1654" s="2">
        <f t="shared" si="71"/>
        <v>0.10000000000582077</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14464.63</v>
      </c>
      <c r="D1656" s="1">
        <v>0</v>
      </c>
      <c r="E1656" s="1">
        <v>0</v>
      </c>
      <c r="F1656" s="1">
        <v>0</v>
      </c>
      <c r="G1656" s="2">
        <f t="shared" si="70"/>
        <v>1084.8472499999998</v>
      </c>
      <c r="H1656" s="2">
        <f t="shared" si="71"/>
        <v>0.37000000000080036</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12138.48</v>
      </c>
      <c r="D1657" s="1">
        <v>0</v>
      </c>
      <c r="E1657" s="1">
        <v>0</v>
      </c>
      <c r="F1657" s="1">
        <v>0</v>
      </c>
      <c r="G1657" s="2">
        <f t="shared" si="70"/>
        <v>922.52447999999993</v>
      </c>
      <c r="H1657" s="2">
        <f t="shared" si="71"/>
        <v>0.47999999999956344</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18796.990000000002</v>
      </c>
      <c r="D1658" s="1">
        <v>0</v>
      </c>
      <c r="E1658" s="1">
        <v>0</v>
      </c>
      <c r="F1658" s="1">
        <v>0</v>
      </c>
      <c r="G1658" s="2">
        <f t="shared" si="70"/>
        <v>1447.36823</v>
      </c>
      <c r="H1658" s="2">
        <f t="shared" si="71"/>
        <v>9.9999999983992893E-3</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184823.63</v>
      </c>
      <c r="D1669" s="1">
        <v>0</v>
      </c>
      <c r="E1669" s="1">
        <v>0</v>
      </c>
      <c r="F1669" s="1">
        <v>0</v>
      </c>
      <c r="G1669" s="2">
        <f t="shared" si="70"/>
        <v>16264.479439999999</v>
      </c>
      <c r="H1669" s="2">
        <f t="shared" si="71"/>
        <v>0.36999999999534339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27967.49</v>
      </c>
      <c r="D1670" s="1">
        <v>0</v>
      </c>
      <c r="E1670" s="1">
        <v>0</v>
      </c>
      <c r="F1670" s="1">
        <v>0</v>
      </c>
      <c r="G1670" s="2">
        <f t="shared" si="70"/>
        <v>2489.1066099999998</v>
      </c>
      <c r="H1670" s="2">
        <f t="shared" si="71"/>
        <v>0.49000000000160071</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46568.87</v>
      </c>
      <c r="D1671" s="1">
        <v>0</v>
      </c>
      <c r="E1671" s="1">
        <v>0</v>
      </c>
      <c r="F1671" s="1">
        <v>0</v>
      </c>
      <c r="G1671" s="2">
        <f t="shared" si="70"/>
        <v>4191.1983</v>
      </c>
      <c r="H1671" s="2">
        <f t="shared" si="71"/>
        <v>0.12999999999738066</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1000</v>
      </c>
      <c r="D1672" s="1">
        <v>0</v>
      </c>
      <c r="E1672" s="1">
        <v>0</v>
      </c>
      <c r="F1672" s="1">
        <v>0</v>
      </c>
      <c r="G1672" s="2">
        <f t="shared" si="70"/>
        <v>91</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109287.27</v>
      </c>
      <c r="D1673" s="1">
        <v>0</v>
      </c>
      <c r="E1673" s="1">
        <v>0</v>
      </c>
      <c r="F1673" s="1">
        <v>0</v>
      </c>
      <c r="G1673" s="2">
        <f t="shared" si="70"/>
        <v>10054.42884</v>
      </c>
      <c r="H1673" s="2">
        <f t="shared" si="71"/>
        <v>0.27000000000407454</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8791.15</v>
      </c>
      <c r="D1674" s="1">
        <v>0</v>
      </c>
      <c r="E1674" s="1">
        <v>0</v>
      </c>
      <c r="F1674" s="1">
        <v>0</v>
      </c>
      <c r="G1674" s="2">
        <f t="shared" si="70"/>
        <v>817.57695000000001</v>
      </c>
      <c r="H1674" s="2">
        <f t="shared" si="71"/>
        <v>0.1499999999996362</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8791.15</v>
      </c>
      <c r="D1678" s="1">
        <v>0</v>
      </c>
      <c r="E1678" s="1">
        <v>0</v>
      </c>
      <c r="F1678" s="1">
        <v>0</v>
      </c>
      <c r="G1678" s="2">
        <f t="shared" si="70"/>
        <v>852.74154999999996</v>
      </c>
      <c r="H1678" s="2">
        <f t="shared" si="71"/>
        <v>0.1499999999996362</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248247.89</v>
      </c>
      <c r="D1681" s="1">
        <v>0</v>
      </c>
      <c r="E1681" s="1">
        <v>0</v>
      </c>
      <c r="F1681" s="1">
        <v>0</v>
      </c>
      <c r="G1681" s="2">
        <f t="shared" si="70"/>
        <v>24824.789000000004</v>
      </c>
      <c r="H1681" s="2">
        <f t="shared" si="71"/>
        <v>0.10999999998603016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113896.4</v>
      </c>
      <c r="D1683" s="1">
        <v>0</v>
      </c>
      <c r="E1683" s="1">
        <v>0</v>
      </c>
      <c r="F1683" s="1">
        <v>0</v>
      </c>
      <c r="G1683" s="2">
        <f t="shared" si="70"/>
        <v>11617.432799999999</v>
      </c>
      <c r="H1683" s="2">
        <f t="shared" si="71"/>
        <v>0.39999999999417923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2315.1999999999998</v>
      </c>
      <c r="D1684" s="1">
        <v>0</v>
      </c>
      <c r="E1684" s="1">
        <v>0</v>
      </c>
      <c r="F1684" s="1">
        <v>0</v>
      </c>
      <c r="G1684" s="2">
        <f t="shared" si="70"/>
        <v>238.46559999999997</v>
      </c>
      <c r="H1684" s="2">
        <f t="shared" si="71"/>
        <v>0.1999999999998181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132036.29</v>
      </c>
      <c r="D1685" s="1">
        <v>0</v>
      </c>
      <c r="E1685" s="1">
        <v>0</v>
      </c>
      <c r="F1685" s="1">
        <v>0</v>
      </c>
      <c r="G1685" s="2">
        <f>B1685/1000*C1685</f>
        <v>13731.774160000001</v>
      </c>
      <c r="H1685" s="2">
        <f>ABS(C1685-ROUND(C1685,0))</f>
        <v>0.29000000000814907</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37148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1685971.28</v>
      </c>
      <c r="I16" s="298">
        <f>'PR-RAS'!E6</f>
        <v>1810983.22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1030005.9600000001</v>
      </c>
      <c r="I17" s="298">
        <f>'PR-RAS'!E152</f>
        <v>1376906.57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844713.88000000035</v>
      </c>
      <c r="I19" s="298">
        <f>'PR-RAS'!E650</f>
        <v>577168.4700000002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1286472.52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1020273.5800000001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772025.69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248247.89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E302" sqref="E301:E30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1685971.28</v>
      </c>
      <c r="E6" s="59">
        <f>E7+E43+E49+E82+E106+E125+E134+E140</f>
        <v>1810983.22</v>
      </c>
      <c r="F6" s="44">
        <f t="shared" ref="F6:F132" si="0">IF(D6&lt;&gt;0,IF(E6/D6&gt;=100,"&gt;&gt;100",E6/D6*100),"-")</f>
        <v>107.41483211979744</v>
      </c>
    </row>
    <row r="7" spans="1:24" ht="12.75" customHeight="1" x14ac:dyDescent="0.2">
      <c r="A7" s="62">
        <v>61</v>
      </c>
      <c r="B7" s="228" t="s">
        <v>65</v>
      </c>
      <c r="C7" s="267" t="s">
        <v>66</v>
      </c>
      <c r="D7" s="59">
        <f>D8+D17+D23+D29+D36+D39</f>
        <v>479812.50999999995</v>
      </c>
      <c r="E7" s="59">
        <f>E8+E17+E23+E29+E36+E39</f>
        <v>554236.56999999995</v>
      </c>
      <c r="F7" s="44">
        <f t="shared" si="0"/>
        <v>115.5110711890359</v>
      </c>
    </row>
    <row r="8" spans="1:24" ht="12.75" customHeight="1" x14ac:dyDescent="0.2">
      <c r="A8" s="62">
        <v>611</v>
      </c>
      <c r="B8" s="228" t="s">
        <v>67</v>
      </c>
      <c r="C8" s="267" t="s">
        <v>68</v>
      </c>
      <c r="D8" s="59">
        <f>SUM(D9:D14)-D15-D16</f>
        <v>461691.97</v>
      </c>
      <c r="E8" s="59">
        <f>SUM(E9:E14)-E15-E16</f>
        <v>527204.19999999995</v>
      </c>
      <c r="F8" s="44">
        <f t="shared" si="0"/>
        <v>114.18959701638303</v>
      </c>
    </row>
    <row r="9" spans="1:24" ht="12.75" customHeight="1" x14ac:dyDescent="0.2">
      <c r="A9" s="62">
        <v>6111</v>
      </c>
      <c r="B9" s="64" t="s">
        <v>69</v>
      </c>
      <c r="C9" s="267" t="s">
        <v>70</v>
      </c>
      <c r="D9" s="193">
        <v>461691.97</v>
      </c>
      <c r="E9" s="193">
        <v>527204.19999999995</v>
      </c>
      <c r="F9" s="44">
        <f t="shared" si="0"/>
        <v>114.18959701638303</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15457.75</v>
      </c>
      <c r="E23" s="59">
        <f t="shared" si="2"/>
        <v>22977.67</v>
      </c>
      <c r="F23" s="44">
        <f t="shared" si="0"/>
        <v>148.64821853115751</v>
      </c>
    </row>
    <row r="24" spans="1:6" ht="12.75" customHeight="1" x14ac:dyDescent="0.2">
      <c r="A24" s="62">
        <v>6131</v>
      </c>
      <c r="B24" s="64" t="s">
        <v>99</v>
      </c>
      <c r="C24" s="267" t="s">
        <v>100</v>
      </c>
      <c r="D24" s="193">
        <v>106.27</v>
      </c>
      <c r="E24" s="193">
        <v>120.07</v>
      </c>
      <c r="F24" s="44">
        <f t="shared" si="0"/>
        <v>112.98579090994636</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15351.48</v>
      </c>
      <c r="E27" s="193">
        <v>22857.599999999999</v>
      </c>
      <c r="F27" s="44">
        <f t="shared" si="0"/>
        <v>148.89509024537045</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2662.79</v>
      </c>
      <c r="E29" s="59">
        <f>SUM(E30:E35)</f>
        <v>4054.7</v>
      </c>
      <c r="F29" s="44">
        <f t="shared" si="0"/>
        <v>152.27261631596934</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2662.79</v>
      </c>
      <c r="E31" s="193">
        <v>4054.7</v>
      </c>
      <c r="F31" s="44">
        <f t="shared" si="0"/>
        <v>152.27261631596934</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990978.64</v>
      </c>
      <c r="E49" s="59">
        <f>E50+E53+E58+E61+E64+E68+E71+E74+E77</f>
        <v>1041827.47</v>
      </c>
      <c r="F49" s="44">
        <f t="shared" si="0"/>
        <v>105.1311731603014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643289.06999999995</v>
      </c>
      <c r="E58" s="59">
        <f t="shared" si="9"/>
        <v>537665.49</v>
      </c>
      <c r="F58" s="44">
        <f t="shared" si="0"/>
        <v>83.580697243931098</v>
      </c>
    </row>
    <row r="59" spans="1:6" ht="24" x14ac:dyDescent="0.2">
      <c r="A59" s="62">
        <v>6331</v>
      </c>
      <c r="B59" s="64" t="s">
        <v>169</v>
      </c>
      <c r="C59" s="267" t="s">
        <v>170</v>
      </c>
      <c r="D59" s="193">
        <v>642842.84</v>
      </c>
      <c r="E59" s="193">
        <v>237665.49</v>
      </c>
      <c r="F59" s="44">
        <f t="shared" si="0"/>
        <v>36.971009897224647</v>
      </c>
    </row>
    <row r="60" spans="1:6" ht="24" x14ac:dyDescent="0.2">
      <c r="A60" s="62">
        <v>6332</v>
      </c>
      <c r="B60" s="64" t="s">
        <v>171</v>
      </c>
      <c r="C60" s="267" t="s">
        <v>172</v>
      </c>
      <c r="D60" s="193">
        <v>446.23</v>
      </c>
      <c r="E60" s="193">
        <v>300000</v>
      </c>
      <c r="F60" s="44" t="str">
        <f t="shared" si="0"/>
        <v>&gt;&gt;100</v>
      </c>
    </row>
    <row r="61" spans="1:6" ht="12.75" customHeight="1" x14ac:dyDescent="0.2">
      <c r="A61" s="62">
        <v>634</v>
      </c>
      <c r="B61" s="64" t="s">
        <v>173</v>
      </c>
      <c r="C61" s="267" t="s">
        <v>174</v>
      </c>
      <c r="D61" s="59">
        <f t="shared" ref="D61:E61" si="10">SUM(D62:D63)</f>
        <v>5990.54</v>
      </c>
      <c r="E61" s="59">
        <f t="shared" si="10"/>
        <v>14040.6</v>
      </c>
      <c r="F61" s="44">
        <f t="shared" si="0"/>
        <v>234.37953840555275</v>
      </c>
    </row>
    <row r="62" spans="1:6" ht="12.75" customHeight="1" x14ac:dyDescent="0.2">
      <c r="A62" s="62">
        <v>6341</v>
      </c>
      <c r="B62" s="64" t="s">
        <v>175</v>
      </c>
      <c r="C62" s="267" t="s">
        <v>176</v>
      </c>
      <c r="D62" s="193">
        <v>5990.54</v>
      </c>
      <c r="E62" s="193">
        <v>14040.6</v>
      </c>
      <c r="F62" s="44">
        <f t="shared" si="0"/>
        <v>234.37953840555275</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376734.24</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376734.24</v>
      </c>
      <c r="F67" s="70" t="str">
        <f t="shared" si="0"/>
        <v>-</v>
      </c>
    </row>
    <row r="68" spans="1:6" ht="24" x14ac:dyDescent="0.2">
      <c r="A68" s="62" t="s">
        <v>187</v>
      </c>
      <c r="B68" s="182" t="s">
        <v>188</v>
      </c>
      <c r="C68" s="267" t="s">
        <v>187</v>
      </c>
      <c r="D68" s="59">
        <f t="shared" ref="D68:E68" si="11">SUM(D69:D70)</f>
        <v>82686.94</v>
      </c>
      <c r="E68" s="59">
        <f t="shared" si="11"/>
        <v>113387.14</v>
      </c>
      <c r="F68" s="44">
        <f t="shared" si="0"/>
        <v>137.12823330987939</v>
      </c>
    </row>
    <row r="69" spans="1:6" ht="12.75" customHeight="1" x14ac:dyDescent="0.2">
      <c r="A69" s="62" t="s">
        <v>189</v>
      </c>
      <c r="B69" s="63" t="s">
        <v>190</v>
      </c>
      <c r="C69" s="267" t="s">
        <v>189</v>
      </c>
      <c r="D69" s="193">
        <v>82686.94</v>
      </c>
      <c r="E69" s="193">
        <v>113387.14</v>
      </c>
      <c r="F69" s="44">
        <f t="shared" si="0"/>
        <v>137.12823330987939</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259012.09</v>
      </c>
      <c r="E74" s="59">
        <f t="shared" si="13"/>
        <v>0</v>
      </c>
      <c r="F74" s="44">
        <f t="shared" si="0"/>
        <v>0</v>
      </c>
    </row>
    <row r="75" spans="1:6" ht="12.75" customHeight="1" x14ac:dyDescent="0.2">
      <c r="A75" s="62" t="s">
        <v>201</v>
      </c>
      <c r="B75" s="64" t="s">
        <v>202</v>
      </c>
      <c r="C75" s="267" t="s">
        <v>201</v>
      </c>
      <c r="D75" s="193">
        <v>259012.09</v>
      </c>
      <c r="E75" s="193">
        <v>0</v>
      </c>
      <c r="F75" s="44">
        <f t="shared" si="0"/>
        <v>0</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42629.34</v>
      </c>
      <c r="E82" s="59">
        <f t="shared" si="15"/>
        <v>18608.440000000002</v>
      </c>
      <c r="F82" s="44">
        <f t="shared" si="0"/>
        <v>43.651719684142435</v>
      </c>
    </row>
    <row r="83" spans="1:6" ht="12.75" customHeight="1" x14ac:dyDescent="0.2">
      <c r="A83" s="62">
        <v>641</v>
      </c>
      <c r="B83" s="63" t="s">
        <v>217</v>
      </c>
      <c r="C83" s="267" t="s">
        <v>218</v>
      </c>
      <c r="D83" s="59">
        <f t="shared" ref="D83:E83" si="16">SUM(D84:D90)</f>
        <v>10.28</v>
      </c>
      <c r="E83" s="59">
        <f t="shared" si="16"/>
        <v>4.43</v>
      </c>
      <c r="F83" s="44">
        <f t="shared" si="0"/>
        <v>43.093385214007782</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0.01</v>
      </c>
      <c r="E85" s="193">
        <v>0.28999999999999998</v>
      </c>
      <c r="F85" s="44">
        <f t="shared" si="0"/>
        <v>2899.9999999999995</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10.27</v>
      </c>
      <c r="E87" s="193">
        <v>4.1399999999999997</v>
      </c>
      <c r="F87" s="44">
        <f t="shared" si="0"/>
        <v>40.311587147030181</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42619.06</v>
      </c>
      <c r="E91" s="59">
        <f t="shared" si="17"/>
        <v>18604.010000000002</v>
      </c>
      <c r="F91" s="44">
        <f t="shared" si="0"/>
        <v>43.651854358120531</v>
      </c>
    </row>
    <row r="92" spans="1:6" ht="12.75" customHeight="1" x14ac:dyDescent="0.2">
      <c r="A92" s="62">
        <v>6421</v>
      </c>
      <c r="B92" s="63" t="s">
        <v>235</v>
      </c>
      <c r="C92" s="267" t="s">
        <v>236</v>
      </c>
      <c r="D92" s="193">
        <v>1123.53</v>
      </c>
      <c r="E92" s="193">
        <v>199.08</v>
      </c>
      <c r="F92" s="44">
        <f t="shared" si="0"/>
        <v>17.719153026621452</v>
      </c>
    </row>
    <row r="93" spans="1:6" ht="12.75" customHeight="1" x14ac:dyDescent="0.2">
      <c r="A93" s="62">
        <v>6422</v>
      </c>
      <c r="B93" s="63" t="s">
        <v>237</v>
      </c>
      <c r="C93" s="267" t="s">
        <v>238</v>
      </c>
      <c r="D93" s="193">
        <v>41495.53</v>
      </c>
      <c r="E93" s="193">
        <v>18221.310000000001</v>
      </c>
      <c r="F93" s="44">
        <f t="shared" si="0"/>
        <v>43.911500829125458</v>
      </c>
    </row>
    <row r="94" spans="1:6" ht="12.75" customHeight="1" x14ac:dyDescent="0.2">
      <c r="A94" s="62">
        <v>6423</v>
      </c>
      <c r="B94" s="63" t="s">
        <v>239</v>
      </c>
      <c r="C94" s="267" t="s">
        <v>240</v>
      </c>
      <c r="D94" s="193">
        <v>0</v>
      </c>
      <c r="E94" s="193">
        <v>183.62</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165773.16999999998</v>
      </c>
      <c r="E106" s="59">
        <f>E107+E112+E120+E124</f>
        <v>196310.74</v>
      </c>
      <c r="F106" s="44">
        <f t="shared" si="0"/>
        <v>118.42129821128474</v>
      </c>
    </row>
    <row r="107" spans="1:6" ht="12.75" customHeight="1" x14ac:dyDescent="0.2">
      <c r="A107" s="62">
        <v>651</v>
      </c>
      <c r="B107" s="63" t="s">
        <v>265</v>
      </c>
      <c r="C107" s="267" t="s">
        <v>266</v>
      </c>
      <c r="D107" s="59">
        <f t="shared" ref="D107:E107" si="19">SUM(D108:D111)</f>
        <v>34945.72</v>
      </c>
      <c r="E107" s="59">
        <f t="shared" si="19"/>
        <v>34654.97</v>
      </c>
      <c r="F107" s="44">
        <f t="shared" si="0"/>
        <v>99.167995393999604</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420.1</v>
      </c>
      <c r="E109" s="193">
        <v>140.57</v>
      </c>
      <c r="F109" s="44">
        <f t="shared" si="0"/>
        <v>33.461080695072596</v>
      </c>
    </row>
    <row r="110" spans="1:6" ht="12.75" customHeight="1" x14ac:dyDescent="0.2">
      <c r="A110" s="62">
        <v>6513</v>
      </c>
      <c r="B110" s="63" t="s">
        <v>271</v>
      </c>
      <c r="C110" s="267" t="s">
        <v>272</v>
      </c>
      <c r="D110" s="193">
        <v>20.010000000000002</v>
      </c>
      <c r="E110" s="193">
        <v>8.7899999999999991</v>
      </c>
      <c r="F110" s="44">
        <f t="shared" si="0"/>
        <v>43.928035982008993</v>
      </c>
    </row>
    <row r="111" spans="1:6" ht="12.75" customHeight="1" x14ac:dyDescent="0.2">
      <c r="A111" s="62">
        <v>6514</v>
      </c>
      <c r="B111" s="63" t="s">
        <v>273</v>
      </c>
      <c r="C111" s="267" t="s">
        <v>274</v>
      </c>
      <c r="D111" s="193">
        <v>34505.61</v>
      </c>
      <c r="E111" s="193">
        <v>34505.61</v>
      </c>
      <c r="F111" s="44">
        <f t="shared" si="0"/>
        <v>100</v>
      </c>
    </row>
    <row r="112" spans="1:6" ht="12.75" customHeight="1" x14ac:dyDescent="0.2">
      <c r="A112" s="62">
        <v>652</v>
      </c>
      <c r="B112" s="63" t="s">
        <v>275</v>
      </c>
      <c r="C112" s="267" t="s">
        <v>276</v>
      </c>
      <c r="D112" s="59">
        <f t="shared" ref="D112:E112" si="20">SUM(D113:D119)</f>
        <v>69079.789999999994</v>
      </c>
      <c r="E112" s="59">
        <f t="shared" si="20"/>
        <v>97345.590000000011</v>
      </c>
      <c r="F112" s="44">
        <f t="shared" si="0"/>
        <v>140.91761135927024</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12.36</v>
      </c>
      <c r="E114" s="193">
        <v>66.459999999999994</v>
      </c>
      <c r="F114" s="44">
        <f t="shared" si="0"/>
        <v>537.7022653721682</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69067.429999999993</v>
      </c>
      <c r="E117" s="193">
        <v>84279.13</v>
      </c>
      <c r="F117" s="44">
        <f t="shared" si="0"/>
        <v>122.02441874556504</v>
      </c>
    </row>
    <row r="118" spans="1:6" ht="12.75" customHeight="1" x14ac:dyDescent="0.2">
      <c r="A118" s="62">
        <v>6527</v>
      </c>
      <c r="B118" s="63" t="s">
        <v>287</v>
      </c>
      <c r="C118" s="267" t="s">
        <v>288</v>
      </c>
      <c r="D118" s="193">
        <v>0</v>
      </c>
      <c r="E118" s="193">
        <v>13000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61747.66</v>
      </c>
      <c r="E120" s="59">
        <f t="shared" si="21"/>
        <v>64310.179999999993</v>
      </c>
      <c r="F120" s="44">
        <f t="shared" si="0"/>
        <v>104.14998722218785</v>
      </c>
    </row>
    <row r="121" spans="1:6" ht="12.75" customHeight="1" x14ac:dyDescent="0.2">
      <c r="A121" s="62">
        <v>6531</v>
      </c>
      <c r="B121" s="63" t="s">
        <v>293</v>
      </c>
      <c r="C121" s="267" t="s">
        <v>294</v>
      </c>
      <c r="D121" s="193">
        <v>0</v>
      </c>
      <c r="E121" s="193">
        <v>5397.73</v>
      </c>
      <c r="F121" s="44" t="str">
        <f t="shared" si="0"/>
        <v>-</v>
      </c>
    </row>
    <row r="122" spans="1:6" ht="12.75" customHeight="1" x14ac:dyDescent="0.2">
      <c r="A122" s="62">
        <v>6532</v>
      </c>
      <c r="B122" s="63" t="s">
        <v>295</v>
      </c>
      <c r="C122" s="267" t="s">
        <v>296</v>
      </c>
      <c r="D122" s="193">
        <v>61747.66</v>
      </c>
      <c r="E122" s="193">
        <v>58912.45</v>
      </c>
      <c r="F122" s="44">
        <f t="shared" si="0"/>
        <v>95.408392803873042</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6777.62</v>
      </c>
      <c r="E125" s="59">
        <f t="shared" si="22"/>
        <v>0</v>
      </c>
      <c r="F125" s="44">
        <f t="shared" si="0"/>
        <v>0</v>
      </c>
    </row>
    <row r="126" spans="1:6" ht="12.75" customHeight="1" x14ac:dyDescent="0.2">
      <c r="A126" s="62">
        <v>661</v>
      </c>
      <c r="B126" s="64" t="s">
        <v>303</v>
      </c>
      <c r="C126" s="267" t="s">
        <v>304</v>
      </c>
      <c r="D126" s="59">
        <f t="shared" ref="D126:E126" si="23">SUM(D127:D128)</f>
        <v>5977.74</v>
      </c>
      <c r="E126" s="59">
        <f t="shared" si="23"/>
        <v>0</v>
      </c>
      <c r="F126" s="44">
        <f t="shared" si="0"/>
        <v>0</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5977.74</v>
      </c>
      <c r="E128" s="193">
        <v>0</v>
      </c>
      <c r="F128" s="44">
        <f t="shared" si="0"/>
        <v>0</v>
      </c>
    </row>
    <row r="129" spans="1:6" ht="36" x14ac:dyDescent="0.2">
      <c r="A129" s="62">
        <v>663</v>
      </c>
      <c r="B129" s="181" t="s">
        <v>309</v>
      </c>
      <c r="C129" s="267" t="s">
        <v>310</v>
      </c>
      <c r="D129" s="59">
        <f t="shared" ref="D129:E129" si="24">SUM(D130:D133)</f>
        <v>799.88</v>
      </c>
      <c r="E129" s="59">
        <f t="shared" si="24"/>
        <v>0</v>
      </c>
      <c r="F129" s="44">
        <f t="shared" si="0"/>
        <v>0</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799.88</v>
      </c>
      <c r="E131" s="193">
        <v>0</v>
      </c>
      <c r="F131" s="44">
        <f t="shared" si="0"/>
        <v>0</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1030005.9600000001</v>
      </c>
      <c r="E152" s="59">
        <f>E153+E164+E202+E221+E230+E262+E273</f>
        <v>1376906.57</v>
      </c>
      <c r="F152" s="44">
        <f t="shared" si="26"/>
        <v>133.67947599060494</v>
      </c>
    </row>
    <row r="153" spans="1:6" ht="12.75" customHeight="1" x14ac:dyDescent="0.2">
      <c r="A153" s="62">
        <v>31</v>
      </c>
      <c r="B153" s="63" t="s">
        <v>356</v>
      </c>
      <c r="C153" s="267" t="s">
        <v>357</v>
      </c>
      <c r="D153" s="59">
        <f t="shared" ref="D153:E153" si="30">D154+D159+D160</f>
        <v>312921.3</v>
      </c>
      <c r="E153" s="59">
        <f t="shared" si="30"/>
        <v>553933.85</v>
      </c>
      <c r="F153" s="44">
        <f t="shared" si="26"/>
        <v>177.02018047349287</v>
      </c>
    </row>
    <row r="154" spans="1:6" ht="12.75" customHeight="1" x14ac:dyDescent="0.2">
      <c r="A154" s="62">
        <v>311</v>
      </c>
      <c r="B154" s="63" t="s">
        <v>358</v>
      </c>
      <c r="C154" s="267" t="s">
        <v>359</v>
      </c>
      <c r="D154" s="59">
        <f t="shared" ref="D154:E154" si="31">SUM(D155:D158)</f>
        <v>250629.85</v>
      </c>
      <c r="E154" s="59">
        <f t="shared" si="31"/>
        <v>429971.69</v>
      </c>
      <c r="F154" s="44">
        <f t="shared" si="26"/>
        <v>171.55645666308303</v>
      </c>
    </row>
    <row r="155" spans="1:6" ht="12.75" customHeight="1" x14ac:dyDescent="0.2">
      <c r="A155" s="62">
        <v>3111</v>
      </c>
      <c r="B155" s="63" t="s">
        <v>360</v>
      </c>
      <c r="C155" s="267" t="s">
        <v>361</v>
      </c>
      <c r="D155" s="193">
        <v>250629.85</v>
      </c>
      <c r="E155" s="193">
        <v>429971.69</v>
      </c>
      <c r="F155" s="44">
        <f t="shared" si="26"/>
        <v>171.55645666308303</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11365.24</v>
      </c>
      <c r="E159" s="193">
        <v>13655.19</v>
      </c>
      <c r="F159" s="44">
        <f t="shared" si="26"/>
        <v>120.14871661311157</v>
      </c>
    </row>
    <row r="160" spans="1:6" ht="12.75" customHeight="1" x14ac:dyDescent="0.2">
      <c r="A160" s="62">
        <v>313</v>
      </c>
      <c r="B160" s="64" t="s">
        <v>370</v>
      </c>
      <c r="C160" s="267" t="s">
        <v>371</v>
      </c>
      <c r="D160" s="59">
        <f t="shared" ref="D160:E160" si="32">SUM(D161:D163)</f>
        <v>50926.21</v>
      </c>
      <c r="E160" s="59">
        <f t="shared" si="32"/>
        <v>110306.97</v>
      </c>
      <c r="F160" s="44">
        <f t="shared" si="26"/>
        <v>216.6015692116103</v>
      </c>
    </row>
    <row r="161" spans="1:6" ht="12.75" customHeight="1" x14ac:dyDescent="0.2">
      <c r="A161" s="62">
        <v>3131</v>
      </c>
      <c r="B161" s="64" t="s">
        <v>372</v>
      </c>
      <c r="C161" s="267" t="s">
        <v>373</v>
      </c>
      <c r="D161" s="193">
        <v>13578.6</v>
      </c>
      <c r="E161" s="193">
        <v>42567.57</v>
      </c>
      <c r="F161" s="44">
        <f t="shared" si="26"/>
        <v>313.49012416596702</v>
      </c>
    </row>
    <row r="162" spans="1:6" ht="12.75" customHeight="1" x14ac:dyDescent="0.2">
      <c r="A162" s="62">
        <v>3132</v>
      </c>
      <c r="B162" s="64" t="s">
        <v>374</v>
      </c>
      <c r="C162" s="267" t="s">
        <v>375</v>
      </c>
      <c r="D162" s="193">
        <v>37347.61</v>
      </c>
      <c r="E162" s="193">
        <v>67739.399999999994</v>
      </c>
      <c r="F162" s="44">
        <f t="shared" si="26"/>
        <v>181.37546150878194</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379713.68999999994</v>
      </c>
      <c r="E164" s="59">
        <f>E165+E170+E178+E188+E189+E194</f>
        <v>552934.85000000009</v>
      </c>
      <c r="F164" s="44">
        <f t="shared" si="26"/>
        <v>145.61888721999995</v>
      </c>
    </row>
    <row r="165" spans="1:6" ht="12.75" customHeight="1" x14ac:dyDescent="0.2">
      <c r="A165" s="62">
        <v>321</v>
      </c>
      <c r="B165" s="63" t="s">
        <v>380</v>
      </c>
      <c r="C165" s="267" t="s">
        <v>381</v>
      </c>
      <c r="D165" s="59">
        <f t="shared" ref="D165:E165" si="33">SUM(D166:D169)</f>
        <v>35342.079999999994</v>
      </c>
      <c r="E165" s="59">
        <f t="shared" si="33"/>
        <v>44583.44</v>
      </c>
      <c r="F165" s="44">
        <f t="shared" si="26"/>
        <v>126.14831951034012</v>
      </c>
    </row>
    <row r="166" spans="1:6" ht="12.75" customHeight="1" x14ac:dyDescent="0.2">
      <c r="A166" s="62">
        <v>3211</v>
      </c>
      <c r="B166" s="63" t="s">
        <v>382</v>
      </c>
      <c r="C166" s="267" t="s">
        <v>383</v>
      </c>
      <c r="D166" s="193">
        <v>3238.5</v>
      </c>
      <c r="E166" s="193">
        <v>1030.5999999999999</v>
      </c>
      <c r="F166" s="44">
        <f t="shared" si="26"/>
        <v>31.823375019299053</v>
      </c>
    </row>
    <row r="167" spans="1:6" ht="12.75" customHeight="1" x14ac:dyDescent="0.2">
      <c r="A167" s="62">
        <v>3212</v>
      </c>
      <c r="B167" s="63" t="s">
        <v>384</v>
      </c>
      <c r="C167" s="267" t="s">
        <v>385</v>
      </c>
      <c r="D167" s="193">
        <v>16733.689999999999</v>
      </c>
      <c r="E167" s="193">
        <v>21548.65</v>
      </c>
      <c r="F167" s="44">
        <f t="shared" si="26"/>
        <v>128.77404804319909</v>
      </c>
    </row>
    <row r="168" spans="1:6" ht="12.75" customHeight="1" x14ac:dyDescent="0.2">
      <c r="A168" s="62">
        <v>3213</v>
      </c>
      <c r="B168" s="63" t="s">
        <v>386</v>
      </c>
      <c r="C168" s="267" t="s">
        <v>387</v>
      </c>
      <c r="D168" s="193">
        <v>2920.76</v>
      </c>
      <c r="E168" s="193">
        <v>2481.66</v>
      </c>
      <c r="F168" s="44">
        <f t="shared" si="26"/>
        <v>84.966241663128756</v>
      </c>
    </row>
    <row r="169" spans="1:6" ht="12.75" customHeight="1" x14ac:dyDescent="0.2">
      <c r="A169" s="62">
        <v>3214</v>
      </c>
      <c r="B169" s="63" t="s">
        <v>388</v>
      </c>
      <c r="C169" s="267" t="s">
        <v>389</v>
      </c>
      <c r="D169" s="193">
        <v>12449.13</v>
      </c>
      <c r="E169" s="193">
        <v>19522.53</v>
      </c>
      <c r="F169" s="44">
        <f t="shared" si="26"/>
        <v>156.81842827571083</v>
      </c>
    </row>
    <row r="170" spans="1:6" ht="12.75" customHeight="1" x14ac:dyDescent="0.2">
      <c r="A170" s="62">
        <v>322</v>
      </c>
      <c r="B170" s="63" t="s">
        <v>390</v>
      </c>
      <c r="C170" s="267" t="s">
        <v>391</v>
      </c>
      <c r="D170" s="59">
        <f t="shared" ref="D170:E170" si="34">SUM(D171:D177)</f>
        <v>62414.1</v>
      </c>
      <c r="E170" s="59">
        <f t="shared" si="34"/>
        <v>94150.8</v>
      </c>
      <c r="F170" s="44">
        <f t="shared" si="26"/>
        <v>150.84860632453245</v>
      </c>
    </row>
    <row r="171" spans="1:6" ht="12.75" customHeight="1" x14ac:dyDescent="0.2">
      <c r="A171" s="62">
        <v>3221</v>
      </c>
      <c r="B171" s="63" t="s">
        <v>392</v>
      </c>
      <c r="C171" s="267" t="s">
        <v>393</v>
      </c>
      <c r="D171" s="193">
        <v>16649.78</v>
      </c>
      <c r="E171" s="193">
        <v>19423.759999999998</v>
      </c>
      <c r="F171" s="44">
        <f t="shared" si="26"/>
        <v>116.66076068272373</v>
      </c>
    </row>
    <row r="172" spans="1:6" ht="12.75" customHeight="1" x14ac:dyDescent="0.2">
      <c r="A172" s="62">
        <v>3222</v>
      </c>
      <c r="B172" s="63" t="s">
        <v>394</v>
      </c>
      <c r="C172" s="267" t="s">
        <v>395</v>
      </c>
      <c r="D172" s="193">
        <v>19113.16</v>
      </c>
      <c r="E172" s="193">
        <v>23294.48</v>
      </c>
      <c r="F172" s="44">
        <f t="shared" si="26"/>
        <v>121.87665461912107</v>
      </c>
    </row>
    <row r="173" spans="1:6" ht="12.75" customHeight="1" x14ac:dyDescent="0.2">
      <c r="A173" s="62">
        <v>3223</v>
      </c>
      <c r="B173" s="64" t="s">
        <v>396</v>
      </c>
      <c r="C173" s="267" t="s">
        <v>397</v>
      </c>
      <c r="D173" s="193">
        <v>17618.59</v>
      </c>
      <c r="E173" s="193">
        <v>30717.05</v>
      </c>
      <c r="F173" s="44">
        <f t="shared" si="26"/>
        <v>174.34454175958462</v>
      </c>
    </row>
    <row r="174" spans="1:6" ht="12.75" customHeight="1" x14ac:dyDescent="0.2">
      <c r="A174" s="62">
        <v>3224</v>
      </c>
      <c r="B174" s="64" t="s">
        <v>398</v>
      </c>
      <c r="C174" s="267" t="s">
        <v>399</v>
      </c>
      <c r="D174" s="193">
        <v>5474.16</v>
      </c>
      <c r="E174" s="193">
        <v>12517.85</v>
      </c>
      <c r="F174" s="44">
        <f t="shared" si="26"/>
        <v>228.67161354436115</v>
      </c>
    </row>
    <row r="175" spans="1:6" ht="12.75" customHeight="1" x14ac:dyDescent="0.2">
      <c r="A175" s="62">
        <v>3225</v>
      </c>
      <c r="B175" s="64" t="s">
        <v>400</v>
      </c>
      <c r="C175" s="267" t="s">
        <v>401</v>
      </c>
      <c r="D175" s="193">
        <v>2363.59</v>
      </c>
      <c r="E175" s="193">
        <v>8197.66</v>
      </c>
      <c r="F175" s="44">
        <f t="shared" si="26"/>
        <v>346.8308801441874</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1194.82</v>
      </c>
      <c r="E177" s="193">
        <v>0</v>
      </c>
      <c r="F177" s="44">
        <f t="shared" si="26"/>
        <v>0</v>
      </c>
    </row>
    <row r="178" spans="1:6" ht="12.75" customHeight="1" x14ac:dyDescent="0.2">
      <c r="A178" s="62">
        <v>323</v>
      </c>
      <c r="B178" s="64" t="s">
        <v>406</v>
      </c>
      <c r="C178" s="267" t="s">
        <v>407</v>
      </c>
      <c r="D178" s="59">
        <f t="shared" ref="D178:E178" si="35">SUM(D179:D187)</f>
        <v>250814.38999999996</v>
      </c>
      <c r="E178" s="59">
        <f t="shared" si="35"/>
        <v>380128.74000000005</v>
      </c>
      <c r="F178" s="44">
        <f t="shared" si="26"/>
        <v>151.55778741403159</v>
      </c>
    </row>
    <row r="179" spans="1:6" ht="12.75" customHeight="1" x14ac:dyDescent="0.2">
      <c r="A179" s="62">
        <v>3231</v>
      </c>
      <c r="B179" s="64" t="s">
        <v>408</v>
      </c>
      <c r="C179" s="267" t="s">
        <v>409</v>
      </c>
      <c r="D179" s="193">
        <v>5606.7</v>
      </c>
      <c r="E179" s="193">
        <v>7114.75</v>
      </c>
      <c r="F179" s="44">
        <f t="shared" si="26"/>
        <v>126.89728360711293</v>
      </c>
    </row>
    <row r="180" spans="1:6" ht="12.75" customHeight="1" x14ac:dyDescent="0.2">
      <c r="A180" s="62">
        <v>3232</v>
      </c>
      <c r="B180" s="64" t="s">
        <v>410</v>
      </c>
      <c r="C180" s="267" t="s">
        <v>411</v>
      </c>
      <c r="D180" s="193">
        <v>114585.12</v>
      </c>
      <c r="E180" s="193">
        <v>228779.73</v>
      </c>
      <c r="F180" s="44">
        <f t="shared" si="26"/>
        <v>199.65919658678197</v>
      </c>
    </row>
    <row r="181" spans="1:6" ht="12.75" customHeight="1" x14ac:dyDescent="0.2">
      <c r="A181" s="62">
        <v>3233</v>
      </c>
      <c r="B181" s="64" t="s">
        <v>412</v>
      </c>
      <c r="C181" s="267" t="s">
        <v>413</v>
      </c>
      <c r="D181" s="193">
        <v>4198.3100000000004</v>
      </c>
      <c r="E181" s="193">
        <v>9140.94</v>
      </c>
      <c r="F181" s="44">
        <f t="shared" si="26"/>
        <v>217.72903858933711</v>
      </c>
    </row>
    <row r="182" spans="1:6" ht="12.75" customHeight="1" x14ac:dyDescent="0.2">
      <c r="A182" s="62">
        <v>3234</v>
      </c>
      <c r="B182" s="64" t="s">
        <v>414</v>
      </c>
      <c r="C182" s="267" t="s">
        <v>415</v>
      </c>
      <c r="D182" s="193">
        <v>31052.22</v>
      </c>
      <c r="E182" s="193">
        <v>34472.74</v>
      </c>
      <c r="F182" s="44">
        <f t="shared" si="26"/>
        <v>111.01537989876407</v>
      </c>
    </row>
    <row r="183" spans="1:6" ht="12.75" customHeight="1" x14ac:dyDescent="0.2">
      <c r="A183" s="62">
        <v>3235</v>
      </c>
      <c r="B183" s="63" t="s">
        <v>416</v>
      </c>
      <c r="C183" s="267" t="s">
        <v>417</v>
      </c>
      <c r="D183" s="193">
        <v>3475.88</v>
      </c>
      <c r="E183" s="193">
        <v>2700</v>
      </c>
      <c r="F183" s="44">
        <f t="shared" si="26"/>
        <v>77.678170707849532</v>
      </c>
    </row>
    <row r="184" spans="1:6" ht="12.75" customHeight="1" x14ac:dyDescent="0.2">
      <c r="A184" s="62">
        <v>3236</v>
      </c>
      <c r="B184" s="63" t="s">
        <v>418</v>
      </c>
      <c r="C184" s="267" t="s">
        <v>419</v>
      </c>
      <c r="D184" s="193">
        <v>4161.8500000000004</v>
      </c>
      <c r="E184" s="193">
        <v>4256.97</v>
      </c>
      <c r="F184" s="44">
        <f t="shared" si="26"/>
        <v>102.28552206350541</v>
      </c>
    </row>
    <row r="185" spans="1:6" ht="12.75" customHeight="1" x14ac:dyDescent="0.2">
      <c r="A185" s="62">
        <v>3237</v>
      </c>
      <c r="B185" s="63" t="s">
        <v>420</v>
      </c>
      <c r="C185" s="267" t="s">
        <v>421</v>
      </c>
      <c r="D185" s="193">
        <v>51339.24</v>
      </c>
      <c r="E185" s="193">
        <v>53954.66</v>
      </c>
      <c r="F185" s="44">
        <f t="shared" si="26"/>
        <v>105.09438784056798</v>
      </c>
    </row>
    <row r="186" spans="1:6" ht="12.75" customHeight="1" x14ac:dyDescent="0.2">
      <c r="A186" s="62">
        <v>3238</v>
      </c>
      <c r="B186" s="63" t="s">
        <v>422</v>
      </c>
      <c r="C186" s="267" t="s">
        <v>423</v>
      </c>
      <c r="D186" s="193">
        <v>7167.55</v>
      </c>
      <c r="E186" s="193">
        <v>7663.51</v>
      </c>
      <c r="F186" s="44">
        <f t="shared" si="26"/>
        <v>106.91951922204939</v>
      </c>
    </row>
    <row r="187" spans="1:6" ht="12.75" customHeight="1" x14ac:dyDescent="0.2">
      <c r="A187" s="62">
        <v>3239</v>
      </c>
      <c r="B187" s="63" t="s">
        <v>424</v>
      </c>
      <c r="C187" s="267" t="s">
        <v>425</v>
      </c>
      <c r="D187" s="193">
        <v>29227.52</v>
      </c>
      <c r="E187" s="193">
        <v>32045.439999999999</v>
      </c>
      <c r="F187" s="44">
        <f t="shared" si="26"/>
        <v>109.64132434089515</v>
      </c>
    </row>
    <row r="188" spans="1:6" ht="12.75" customHeight="1" x14ac:dyDescent="0.2">
      <c r="A188" s="62">
        <v>324</v>
      </c>
      <c r="B188" s="63" t="s">
        <v>426</v>
      </c>
      <c r="C188" s="267" t="s">
        <v>427</v>
      </c>
      <c r="D188" s="193">
        <v>4138.29</v>
      </c>
      <c r="E188" s="193">
        <v>3711.28</v>
      </c>
      <c r="F188" s="44">
        <f t="shared" si="26"/>
        <v>89.681486797686972</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27004.83</v>
      </c>
      <c r="E194" s="59">
        <f t="shared" si="36"/>
        <v>30360.59</v>
      </c>
      <c r="F194" s="44">
        <f t="shared" si="26"/>
        <v>112.42651777478325</v>
      </c>
    </row>
    <row r="195" spans="1:6" ht="12.75" customHeight="1" x14ac:dyDescent="0.2">
      <c r="A195" s="62">
        <v>3291</v>
      </c>
      <c r="B195" s="182" t="s">
        <v>440</v>
      </c>
      <c r="C195" s="267" t="s">
        <v>441</v>
      </c>
      <c r="D195" s="193">
        <v>3365.91</v>
      </c>
      <c r="E195" s="193">
        <v>3429.29</v>
      </c>
      <c r="F195" s="44">
        <f t="shared" si="26"/>
        <v>101.88299746576706</v>
      </c>
    </row>
    <row r="196" spans="1:6" ht="12.75" customHeight="1" x14ac:dyDescent="0.2">
      <c r="A196" s="62">
        <v>3292</v>
      </c>
      <c r="B196" s="63" t="s">
        <v>442</v>
      </c>
      <c r="C196" s="267" t="s">
        <v>443</v>
      </c>
      <c r="D196" s="193">
        <v>4183.05</v>
      </c>
      <c r="E196" s="193">
        <v>5153.4399999999996</v>
      </c>
      <c r="F196" s="44">
        <f t="shared" si="26"/>
        <v>123.1981448942757</v>
      </c>
    </row>
    <row r="197" spans="1:6" ht="12.75" customHeight="1" x14ac:dyDescent="0.2">
      <c r="A197" s="62">
        <v>3293</v>
      </c>
      <c r="B197" s="63" t="s">
        <v>444</v>
      </c>
      <c r="C197" s="267" t="s">
        <v>445</v>
      </c>
      <c r="D197" s="193">
        <v>5604.4</v>
      </c>
      <c r="E197" s="193">
        <v>9746.7900000000009</v>
      </c>
      <c r="F197" s="44">
        <f t="shared" si="26"/>
        <v>173.91317536221541</v>
      </c>
    </row>
    <row r="198" spans="1:6" ht="12.75" customHeight="1" x14ac:dyDescent="0.2">
      <c r="A198" s="62">
        <v>3294</v>
      </c>
      <c r="B198" s="63" t="s">
        <v>446</v>
      </c>
      <c r="C198" s="267" t="s">
        <v>447</v>
      </c>
      <c r="D198" s="193">
        <v>1300</v>
      </c>
      <c r="E198" s="193">
        <v>0</v>
      </c>
      <c r="F198" s="44">
        <f t="shared" si="26"/>
        <v>0</v>
      </c>
    </row>
    <row r="199" spans="1:6" ht="12.75" customHeight="1" x14ac:dyDescent="0.2">
      <c r="A199" s="62">
        <v>3295</v>
      </c>
      <c r="B199" s="63" t="s">
        <v>448</v>
      </c>
      <c r="C199" s="267" t="s">
        <v>449</v>
      </c>
      <c r="D199" s="193">
        <v>9976.32</v>
      </c>
      <c r="E199" s="193">
        <v>10743.11</v>
      </c>
      <c r="F199" s="44">
        <f t="shared" si="26"/>
        <v>107.68610068642546</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2575.15</v>
      </c>
      <c r="E201" s="193">
        <v>1287.96</v>
      </c>
      <c r="F201" s="44">
        <f t="shared" si="26"/>
        <v>50.014950585402794</v>
      </c>
    </row>
    <row r="202" spans="1:6" ht="12.75" customHeight="1" x14ac:dyDescent="0.2">
      <c r="A202" s="62">
        <v>34</v>
      </c>
      <c r="B202" s="182" t="s">
        <v>454</v>
      </c>
      <c r="C202" s="267" t="s">
        <v>455</v>
      </c>
      <c r="D202" s="59">
        <f t="shared" ref="D202:E202" si="37">D203+D208+D216</f>
        <v>3801.71</v>
      </c>
      <c r="E202" s="59">
        <f t="shared" si="37"/>
        <v>2803.66</v>
      </c>
      <c r="F202" s="44">
        <f t="shared" si="26"/>
        <v>73.74734001278371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3801.71</v>
      </c>
      <c r="E216" s="59">
        <f t="shared" si="40"/>
        <v>2803.66</v>
      </c>
      <c r="F216" s="44">
        <f t="shared" si="26"/>
        <v>73.74734001278371</v>
      </c>
    </row>
    <row r="217" spans="1:6" ht="12.75" customHeight="1" x14ac:dyDescent="0.2">
      <c r="A217" s="62">
        <v>3431</v>
      </c>
      <c r="B217" s="181" t="s">
        <v>484</v>
      </c>
      <c r="C217" s="267" t="s">
        <v>485</v>
      </c>
      <c r="D217" s="193">
        <v>1580.12</v>
      </c>
      <c r="E217" s="193">
        <v>1960.57</v>
      </c>
      <c r="F217" s="44">
        <f t="shared" si="26"/>
        <v>124.07728526947321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1096.73</v>
      </c>
      <c r="E219" s="193">
        <v>802.8</v>
      </c>
      <c r="F219" s="44">
        <f t="shared" si="26"/>
        <v>73.199420094280271</v>
      </c>
    </row>
    <row r="220" spans="1:6" ht="12.75" customHeight="1" x14ac:dyDescent="0.2">
      <c r="A220" s="62">
        <v>3434</v>
      </c>
      <c r="B220" s="64" t="s">
        <v>490</v>
      </c>
      <c r="C220" s="267" t="s">
        <v>491</v>
      </c>
      <c r="D220" s="193">
        <v>1124.8599999999999</v>
      </c>
      <c r="E220" s="193">
        <v>40.29</v>
      </c>
      <c r="F220" s="44">
        <f t="shared" si="26"/>
        <v>3.5817790658393043</v>
      </c>
    </row>
    <row r="221" spans="1:6" ht="12.75" customHeight="1" x14ac:dyDescent="0.2">
      <c r="A221" s="62">
        <v>35</v>
      </c>
      <c r="B221" s="64" t="s">
        <v>492</v>
      </c>
      <c r="C221" s="267" t="s">
        <v>493</v>
      </c>
      <c r="D221" s="59">
        <f t="shared" ref="D221:E221" si="41">D222+D225+D229</f>
        <v>13105.67</v>
      </c>
      <c r="E221" s="59">
        <f t="shared" si="41"/>
        <v>12154.21</v>
      </c>
      <c r="F221" s="44">
        <f t="shared" si="26"/>
        <v>92.740088831780426</v>
      </c>
    </row>
    <row r="222" spans="1:6" ht="24" x14ac:dyDescent="0.2">
      <c r="A222" s="62">
        <v>351</v>
      </c>
      <c r="B222" s="64" t="s">
        <v>494</v>
      </c>
      <c r="C222" s="267" t="s">
        <v>495</v>
      </c>
      <c r="D222" s="59">
        <f t="shared" ref="D222:E222" si="42">SUM(D223:D224)</f>
        <v>13105.67</v>
      </c>
      <c r="E222" s="59">
        <f t="shared" si="42"/>
        <v>12154.21</v>
      </c>
      <c r="F222" s="44">
        <f t="shared" si="26"/>
        <v>92.740088831780426</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13105.67</v>
      </c>
      <c r="E224" s="193">
        <v>12154.21</v>
      </c>
      <c r="F224" s="44">
        <f t="shared" si="26"/>
        <v>92.740088831780426</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24038.05</v>
      </c>
      <c r="E230" s="59">
        <f>E231+E234+E237+E242+E246+E250+E254+E257</f>
        <v>42049.66</v>
      </c>
      <c r="F230" s="44">
        <f t="shared" ref="F230:F245" si="44">IF(D230&lt;&gt;0,IF(E230/D230&gt;=100,"&gt;&gt;100",E230/D230*100),"-")</f>
        <v>174.92958039441638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18890.55</v>
      </c>
      <c r="E237" s="59">
        <f t="shared" si="47"/>
        <v>17943.72</v>
      </c>
      <c r="F237" s="44">
        <f t="shared" si="44"/>
        <v>94.987811366000471</v>
      </c>
    </row>
    <row r="238" spans="1:6" ht="12" x14ac:dyDescent="0.2">
      <c r="A238" s="62">
        <v>3631</v>
      </c>
      <c r="B238" s="64" t="s">
        <v>526</v>
      </c>
      <c r="C238" s="267" t="s">
        <v>527</v>
      </c>
      <c r="D238" s="193">
        <v>18890.55</v>
      </c>
      <c r="E238" s="193">
        <v>17943.72</v>
      </c>
      <c r="F238" s="44">
        <f t="shared" si="44"/>
        <v>94.987811366000471</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5147.5</v>
      </c>
      <c r="E246" s="59">
        <f t="shared" si="48"/>
        <v>24105.94</v>
      </c>
      <c r="F246" s="44">
        <f t="shared" ref="F246:F249" si="49">IF(D246&lt;&gt;0,IF(E246/D246&gt;=100,"&gt;&gt;100",E246/D246*100),"-")</f>
        <v>468.30383681398729</v>
      </c>
    </row>
    <row r="247" spans="1:6" ht="12.75" customHeight="1" x14ac:dyDescent="0.2">
      <c r="A247" s="62" t="s">
        <v>541</v>
      </c>
      <c r="B247" s="63" t="s">
        <v>542</v>
      </c>
      <c r="C247" s="267" t="s">
        <v>541</v>
      </c>
      <c r="D247" s="193">
        <v>5147.5</v>
      </c>
      <c r="E247" s="193">
        <v>24105.94</v>
      </c>
      <c r="F247" s="44">
        <f t="shared" si="49"/>
        <v>468.30383681398729</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67615.37</v>
      </c>
      <c r="E262" s="59">
        <f t="shared" si="55"/>
        <v>61040.100000000006</v>
      </c>
      <c r="F262" s="44">
        <f t="shared" ref="F262:F268" si="56">IF(D262&lt;&gt;0,IF(E262/D262&gt;=100,"&gt;&gt;100",E262/D262*100),"-")</f>
        <v>90.275480264324543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67615.37</v>
      </c>
      <c r="E269" s="59">
        <f t="shared" si="58"/>
        <v>61040.100000000006</v>
      </c>
      <c r="F269" s="44">
        <f t="shared" ref="F269:F272" si="59">IF(D269&lt;&gt;0,IF(E269/D269&gt;=100,"&gt;&gt;100",E269/D269*100),"-")</f>
        <v>90.275480264324543</v>
      </c>
    </row>
    <row r="270" spans="1:6" ht="12.75" customHeight="1" x14ac:dyDescent="0.2">
      <c r="A270" s="62">
        <v>3721</v>
      </c>
      <c r="B270" s="64" t="s">
        <v>581</v>
      </c>
      <c r="C270" s="267" t="s">
        <v>582</v>
      </c>
      <c r="D270" s="193">
        <v>55064.88</v>
      </c>
      <c r="E270" s="193">
        <v>26432.49</v>
      </c>
      <c r="F270" s="44">
        <f t="shared" si="59"/>
        <v>48.002447294900129</v>
      </c>
    </row>
    <row r="271" spans="1:6" ht="12.75" customHeight="1" x14ac:dyDescent="0.2">
      <c r="A271" s="62">
        <v>3722</v>
      </c>
      <c r="B271" s="64" t="s">
        <v>583</v>
      </c>
      <c r="C271" s="267" t="s">
        <v>584</v>
      </c>
      <c r="D271" s="193">
        <v>12550.49</v>
      </c>
      <c r="E271" s="193">
        <v>34607.61</v>
      </c>
      <c r="F271" s="44">
        <f t="shared" si="59"/>
        <v>275.74708238483117</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228810.17</v>
      </c>
      <c r="E273" s="59">
        <f t="shared" si="60"/>
        <v>151990.24000000002</v>
      </c>
      <c r="F273" s="44">
        <f t="shared" ref="F273:F277" si="61">IF(D273&lt;&gt;0,IF(E273/D273&gt;=100,"&gt;&gt;100",E273/D273*100),"-")</f>
        <v>66.426348094579893</v>
      </c>
    </row>
    <row r="274" spans="1:6" ht="12.75" customHeight="1" x14ac:dyDescent="0.2">
      <c r="A274" s="62">
        <v>381</v>
      </c>
      <c r="B274" s="63" t="s">
        <v>589</v>
      </c>
      <c r="C274" s="267" t="s">
        <v>590</v>
      </c>
      <c r="D274" s="59">
        <f t="shared" ref="D274:E274" si="62">SUM(D275:D277)</f>
        <v>162953.79</v>
      </c>
      <c r="E274" s="59">
        <f t="shared" si="62"/>
        <v>151990.24000000002</v>
      </c>
      <c r="F274" s="44">
        <f t="shared" si="61"/>
        <v>93.27198833485248</v>
      </c>
    </row>
    <row r="275" spans="1:6" ht="12.75" customHeight="1" x14ac:dyDescent="0.2">
      <c r="A275" s="62">
        <v>3811</v>
      </c>
      <c r="B275" s="63" t="s">
        <v>591</v>
      </c>
      <c r="C275" s="267" t="s">
        <v>592</v>
      </c>
      <c r="D275" s="193">
        <v>162863.79</v>
      </c>
      <c r="E275" s="193">
        <v>151771.26</v>
      </c>
      <c r="F275" s="44">
        <f t="shared" si="61"/>
        <v>93.189075361687216</v>
      </c>
    </row>
    <row r="276" spans="1:6" ht="12.75" customHeight="1" x14ac:dyDescent="0.2">
      <c r="A276" s="62">
        <v>3812</v>
      </c>
      <c r="B276" s="63" t="s">
        <v>593</v>
      </c>
      <c r="C276" s="267" t="s">
        <v>594</v>
      </c>
      <c r="D276" s="193">
        <v>90</v>
      </c>
      <c r="E276" s="193">
        <v>218.98</v>
      </c>
      <c r="F276" s="44">
        <f t="shared" si="61"/>
        <v>243.31111111111107</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65856.38</v>
      </c>
      <c r="E283" s="59">
        <f t="shared" si="65"/>
        <v>0</v>
      </c>
      <c r="F283" s="44">
        <f t="shared" ref="F283:F294" si="66">IF(D283&lt;&gt;0,IF(E283/D283&gt;=100,"&gt;&gt;100",E283/D283*100),"-")</f>
        <v>0</v>
      </c>
    </row>
    <row r="284" spans="1:6" ht="12.75" customHeight="1" x14ac:dyDescent="0.2">
      <c r="A284" s="62">
        <v>3831</v>
      </c>
      <c r="B284" s="63" t="s">
        <v>609</v>
      </c>
      <c r="C284" s="267" t="s">
        <v>610</v>
      </c>
      <c r="D284" s="193">
        <v>64320.69</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1535.69</v>
      </c>
      <c r="E288" s="193">
        <v>0</v>
      </c>
      <c r="F288" s="44">
        <f t="shared" si="66"/>
        <v>0</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1030005.9600000001</v>
      </c>
      <c r="E299" s="59">
        <f>E152-E297+E298</f>
        <v>1376906.57</v>
      </c>
      <c r="F299" s="44">
        <f t="shared" si="68"/>
        <v>133.67947599060494</v>
      </c>
    </row>
    <row r="300" spans="1:6" ht="12.75" customHeight="1" x14ac:dyDescent="0.2">
      <c r="A300" s="62" t="s">
        <v>630</v>
      </c>
      <c r="B300" s="63" t="s">
        <v>641</v>
      </c>
      <c r="C300" s="267" t="s">
        <v>642</v>
      </c>
      <c r="D300" s="59">
        <f>IF(D6&gt;=D299,D6-D299,0)</f>
        <v>655965.31999999995</v>
      </c>
      <c r="E300" s="59">
        <f>IF(E6&gt;=E299,E6-E299,0)</f>
        <v>434076.64999999991</v>
      </c>
      <c r="F300" s="44">
        <f t="shared" si="68"/>
        <v>66.173719366749438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6322017.9699999997</v>
      </c>
      <c r="E302" s="193">
        <v>6941430.6100000003</v>
      </c>
      <c r="F302" s="44">
        <f t="shared" si="68"/>
        <v>109.79770451364284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1489958.51</v>
      </c>
      <c r="E304" s="193">
        <v>1621953.02</v>
      </c>
      <c r="F304" s="44">
        <f t="shared" si="68"/>
        <v>108.85893862910316</v>
      </c>
    </row>
    <row r="305" spans="1:6" ht="12" x14ac:dyDescent="0.2">
      <c r="A305" s="62">
        <v>9661</v>
      </c>
      <c r="B305" s="228" t="s">
        <v>651</v>
      </c>
      <c r="C305" s="267" t="s">
        <v>652</v>
      </c>
      <c r="D305" s="193">
        <v>19596.61</v>
      </c>
      <c r="E305" s="193">
        <v>33976.199999999997</v>
      </c>
      <c r="F305" s="44">
        <f t="shared" si="68"/>
        <v>173.37794649176567</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866.61</v>
      </c>
      <c r="E308" s="59">
        <f t="shared" si="71"/>
        <v>654.23</v>
      </c>
      <c r="F308" s="44">
        <f t="shared" ref="F308:F428" si="72">IF(D308&lt;&gt;0,IF(E308/D308&gt;=100,"&gt;&gt;100",E308/D308*100),"-")</f>
        <v>75.493013004696465</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866.61</v>
      </c>
      <c r="E321" s="59">
        <f t="shared" si="76"/>
        <v>654.23</v>
      </c>
      <c r="F321" s="44">
        <f t="shared" si="72"/>
        <v>75.493013004696465</v>
      </c>
    </row>
    <row r="322" spans="1:6" ht="12.75" customHeight="1" x14ac:dyDescent="0.2">
      <c r="A322" s="62">
        <v>721</v>
      </c>
      <c r="B322" s="63" t="s">
        <v>684</v>
      </c>
      <c r="C322" s="267" t="s">
        <v>685</v>
      </c>
      <c r="D322" s="59">
        <f t="shared" ref="D322:E322" si="77">SUM(D323:D326)</f>
        <v>866.61</v>
      </c>
      <c r="E322" s="59">
        <f t="shared" si="77"/>
        <v>654.23</v>
      </c>
      <c r="F322" s="44">
        <f t="shared" si="72"/>
        <v>75.493013004696465</v>
      </c>
    </row>
    <row r="323" spans="1:6" ht="12.75" customHeight="1" x14ac:dyDescent="0.2">
      <c r="A323" s="62">
        <v>7211</v>
      </c>
      <c r="B323" s="63" t="s">
        <v>686</v>
      </c>
      <c r="C323" s="267" t="s">
        <v>687</v>
      </c>
      <c r="D323" s="193">
        <v>866.61</v>
      </c>
      <c r="E323" s="193">
        <v>654.23</v>
      </c>
      <c r="F323" s="44">
        <f t="shared" si="72"/>
        <v>75.493013004696465</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54347.93</v>
      </c>
      <c r="E360" s="59">
        <f t="shared" si="86"/>
        <v>195167.28</v>
      </c>
      <c r="F360" s="44">
        <f t="shared" si="72"/>
        <v>359.10710858720836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20468.89</v>
      </c>
      <c r="E373" s="59">
        <f t="shared" si="90"/>
        <v>94965.65</v>
      </c>
      <c r="F373" s="44">
        <f t="shared" si="72"/>
        <v>463.95114732650376</v>
      </c>
    </row>
    <row r="374" spans="1:6" ht="12.75" customHeight="1" x14ac:dyDescent="0.2">
      <c r="A374" s="62">
        <v>421</v>
      </c>
      <c r="B374" s="63" t="s">
        <v>780</v>
      </c>
      <c r="C374" s="267" t="s">
        <v>781</v>
      </c>
      <c r="D374" s="59">
        <f t="shared" ref="D374:E374" si="91">SUM(D375:D378)</f>
        <v>11372.13</v>
      </c>
      <c r="E374" s="59">
        <f t="shared" si="91"/>
        <v>72170</v>
      </c>
      <c r="F374" s="44">
        <f t="shared" si="72"/>
        <v>634.62165838765486</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11372.13</v>
      </c>
      <c r="E377" s="193">
        <v>72170</v>
      </c>
      <c r="F377" s="44">
        <f t="shared" si="72"/>
        <v>634.62165838765486</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8759.26</v>
      </c>
      <c r="E379" s="59">
        <f t="shared" si="92"/>
        <v>21194.34</v>
      </c>
      <c r="F379" s="44">
        <f t="shared" si="72"/>
        <v>241.96496051036274</v>
      </c>
    </row>
    <row r="380" spans="1:6" ht="12.75" customHeight="1" x14ac:dyDescent="0.2">
      <c r="A380" s="62">
        <v>4221</v>
      </c>
      <c r="B380" s="63" t="s">
        <v>696</v>
      </c>
      <c r="C380" s="267" t="s">
        <v>788</v>
      </c>
      <c r="D380" s="193">
        <v>6924.88</v>
      </c>
      <c r="E380" s="193">
        <v>2360</v>
      </c>
      <c r="F380" s="44">
        <f t="shared" si="72"/>
        <v>34.08001293885237</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1075</v>
      </c>
      <c r="E382" s="193">
        <v>0</v>
      </c>
      <c r="F382" s="44">
        <f t="shared" si="72"/>
        <v>0</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759.38</v>
      </c>
      <c r="E386" s="193">
        <v>18834.34</v>
      </c>
      <c r="F386" s="44">
        <f t="shared" si="72"/>
        <v>2480.2259738207485</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769.66</v>
      </c>
      <c r="F388" s="44" t="str">
        <f t="shared" si="72"/>
        <v>-</v>
      </c>
    </row>
    <row r="389" spans="1:6" ht="12.75" customHeight="1" x14ac:dyDescent="0.2">
      <c r="A389" s="62">
        <v>4231</v>
      </c>
      <c r="B389" s="63" t="s">
        <v>714</v>
      </c>
      <c r="C389" s="267" t="s">
        <v>799</v>
      </c>
      <c r="D389" s="193">
        <v>0</v>
      </c>
      <c r="E389" s="193">
        <v>769.66</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337.5</v>
      </c>
      <c r="E393" s="59">
        <f t="shared" si="94"/>
        <v>521.65</v>
      </c>
      <c r="F393" s="44">
        <f t="shared" si="72"/>
        <v>154.56296296296296</v>
      </c>
    </row>
    <row r="394" spans="1:6" ht="12.75" customHeight="1" x14ac:dyDescent="0.2">
      <c r="A394" s="62">
        <v>4241</v>
      </c>
      <c r="B394" s="63" t="s">
        <v>805</v>
      </c>
      <c r="C394" s="267" t="s">
        <v>806</v>
      </c>
      <c r="D394" s="193">
        <v>337.5</v>
      </c>
      <c r="E394" s="193">
        <v>521.65</v>
      </c>
      <c r="F394" s="44">
        <f t="shared" si="72"/>
        <v>154.56296296296296</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310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310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33879.040000000001</v>
      </c>
      <c r="E412" s="59">
        <f t="shared" si="100"/>
        <v>100201.63</v>
      </c>
      <c r="F412" s="44">
        <f t="shared" si="72"/>
        <v>295.76289646932145</v>
      </c>
    </row>
    <row r="413" spans="1:6" ht="12.75" customHeight="1" x14ac:dyDescent="0.2">
      <c r="A413" s="62">
        <v>451</v>
      </c>
      <c r="B413" s="63" t="s">
        <v>833</v>
      </c>
      <c r="C413" s="267" t="s">
        <v>834</v>
      </c>
      <c r="D413" s="193">
        <v>33879.040000000001</v>
      </c>
      <c r="E413" s="193">
        <v>100201.63</v>
      </c>
      <c r="F413" s="44">
        <f t="shared" si="72"/>
        <v>295.76289646932145</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53481.32</v>
      </c>
      <c r="E418" s="59">
        <f t="shared" si="102"/>
        <v>194513.05</v>
      </c>
      <c r="F418" s="44">
        <f t="shared" si="72"/>
        <v>363.70278444885054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7902729.4500000002</v>
      </c>
      <c r="E420" s="193">
        <v>8034049.4000000004</v>
      </c>
      <c r="F420" s="44">
        <f t="shared" si="72"/>
        <v>101.66170372946274</v>
      </c>
    </row>
    <row r="421" spans="1:6" ht="12.75" customHeight="1" x14ac:dyDescent="0.2">
      <c r="A421" s="62">
        <v>97</v>
      </c>
      <c r="B421" s="228" t="s">
        <v>849</v>
      </c>
      <c r="C421" s="267" t="s">
        <v>850</v>
      </c>
      <c r="D421" s="193">
        <v>19730.25</v>
      </c>
      <c r="E421" s="193">
        <v>9390.7900000000009</v>
      </c>
      <c r="F421" s="44">
        <f t="shared" si="72"/>
        <v>47.595899697165521</v>
      </c>
    </row>
    <row r="422" spans="1:6" ht="12.75" customHeight="1" x14ac:dyDescent="0.2">
      <c r="A422" s="62" t="s">
        <v>630</v>
      </c>
      <c r="B422" s="63" t="s">
        <v>851</v>
      </c>
      <c r="C422" s="267" t="s">
        <v>852</v>
      </c>
      <c r="D422" s="59">
        <f>D6+D308</f>
        <v>1686837.8900000001</v>
      </c>
      <c r="E422" s="59">
        <f>E6+E308</f>
        <v>1811637.45</v>
      </c>
      <c r="F422" s="44">
        <f t="shared" si="72"/>
        <v>107.39843234135556</v>
      </c>
    </row>
    <row r="423" spans="1:6" ht="12.75" customHeight="1" x14ac:dyDescent="0.2">
      <c r="A423" s="62" t="s">
        <v>630</v>
      </c>
      <c r="B423" s="63" t="s">
        <v>853</v>
      </c>
      <c r="C423" s="267" t="s">
        <v>854</v>
      </c>
      <c r="D423" s="59">
        <f t="shared" ref="D423:E423" si="103">D299+D360</f>
        <v>1084353.8900000001</v>
      </c>
      <c r="E423" s="59">
        <f t="shared" si="103"/>
        <v>1572073.85</v>
      </c>
      <c r="F423" s="44">
        <f t="shared" si="72"/>
        <v>144.9779324349544</v>
      </c>
    </row>
    <row r="424" spans="1:6" ht="12.75" customHeight="1" x14ac:dyDescent="0.2">
      <c r="A424" s="62" t="s">
        <v>630</v>
      </c>
      <c r="B424" s="63" t="s">
        <v>855</v>
      </c>
      <c r="C424" s="267" t="s">
        <v>856</v>
      </c>
      <c r="D424" s="59">
        <f t="shared" ref="D424:E424" si="104">IF(D422&gt;=D423,D422-D423,0)</f>
        <v>602484</v>
      </c>
      <c r="E424" s="59">
        <f t="shared" si="104"/>
        <v>239563.59999999986</v>
      </c>
      <c r="F424" s="44">
        <f t="shared" si="72"/>
        <v>39.762649298570565</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1580711.4800000004</v>
      </c>
      <c r="E427" s="59">
        <f t="shared" si="107"/>
        <v>1092618.79</v>
      </c>
      <c r="F427" s="44">
        <f t="shared" si="72"/>
        <v>69.121962092664731</v>
      </c>
    </row>
    <row r="428" spans="1:6" ht="24" x14ac:dyDescent="0.2">
      <c r="A428" s="269" t="s">
        <v>864</v>
      </c>
      <c r="B428" s="263" t="s">
        <v>865</v>
      </c>
      <c r="C428" s="270" t="s">
        <v>866</v>
      </c>
      <c r="D428" s="80">
        <f t="shared" ref="D428:E428" si="108">D304+D421</f>
        <v>1509688.76</v>
      </c>
      <c r="E428" s="80">
        <f t="shared" si="108"/>
        <v>1631343.81</v>
      </c>
      <c r="F428" s="60">
        <f t="shared" si="72"/>
        <v>108.05828679548493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20000</v>
      </c>
      <c r="E430" s="59">
        <f>E431+E466+E479+E491+E522</f>
        <v>0</v>
      </c>
      <c r="F430" s="44">
        <f t="shared" ref="F430:F651" si="109">IF(D430&lt;&gt;0,IF(E430/D430&gt;=100,"&gt;&gt;100",E430/D430*100),"-")</f>
        <v>0</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20000</v>
      </c>
      <c r="E491" s="59">
        <f t="shared" si="126"/>
        <v>0</v>
      </c>
      <c r="F491" s="44">
        <f t="shared" si="109"/>
        <v>0</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20000</v>
      </c>
      <c r="E509" s="59">
        <f t="shared" si="130"/>
        <v>0</v>
      </c>
      <c r="F509" s="44">
        <f t="shared" si="109"/>
        <v>0</v>
      </c>
    </row>
    <row r="510" spans="1:6" ht="12.75" customHeight="1" x14ac:dyDescent="0.2">
      <c r="A510" s="62">
        <v>8453</v>
      </c>
      <c r="B510" s="63" t="s">
        <v>1028</v>
      </c>
      <c r="C510" s="267" t="s">
        <v>1029</v>
      </c>
      <c r="D510" s="193">
        <v>20000</v>
      </c>
      <c r="E510" s="193">
        <v>0</v>
      </c>
      <c r="F510" s="44">
        <f t="shared" si="109"/>
        <v>0</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125884.43</v>
      </c>
      <c r="E535" s="59">
        <f>E536+E571+E584+E597+E629</f>
        <v>107151.07</v>
      </c>
      <c r="F535" s="44">
        <f t="shared" si="109"/>
        <v>85.118604421531728</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125884.43</v>
      </c>
      <c r="E597" s="59">
        <f t="shared" si="152"/>
        <v>107151.07</v>
      </c>
      <c r="F597" s="44">
        <f t="shared" si="109"/>
        <v>85.118604421531728</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115884.43</v>
      </c>
      <c r="E609" s="59">
        <f t="shared" si="156"/>
        <v>77151.070000000007</v>
      </c>
      <c r="F609" s="44">
        <f t="shared" si="109"/>
        <v>66.575872185763018</v>
      </c>
    </row>
    <row r="610" spans="1:6" ht="24" x14ac:dyDescent="0.2">
      <c r="A610" s="62">
        <v>5443</v>
      </c>
      <c r="B610" s="63" t="s">
        <v>1218</v>
      </c>
      <c r="C610" s="267" t="s">
        <v>1219</v>
      </c>
      <c r="D610" s="193">
        <v>115884.43</v>
      </c>
      <c r="E610" s="193">
        <v>77151.070000000007</v>
      </c>
      <c r="F610" s="44">
        <f t="shared" si="109"/>
        <v>66.575872185763018</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10000</v>
      </c>
      <c r="E616" s="59">
        <f t="shared" si="157"/>
        <v>30000</v>
      </c>
      <c r="F616" s="44">
        <f t="shared" si="109"/>
        <v>300</v>
      </c>
    </row>
    <row r="617" spans="1:6" ht="24" x14ac:dyDescent="0.2">
      <c r="A617" s="62">
        <v>5453</v>
      </c>
      <c r="B617" s="182" t="s">
        <v>1232</v>
      </c>
      <c r="C617" s="267" t="s">
        <v>1233</v>
      </c>
      <c r="D617" s="193">
        <v>10000</v>
      </c>
      <c r="E617" s="193">
        <v>30000</v>
      </c>
      <c r="F617" s="44">
        <f t="shared" si="109"/>
        <v>300</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105884.43</v>
      </c>
      <c r="E640" s="59">
        <f>IF(E535-E430&gt;=0,E535-E430,0)</f>
        <v>107151.07</v>
      </c>
      <c r="F640" s="44">
        <f t="shared" si="109"/>
        <v>101.19624764471982</v>
      </c>
    </row>
    <row r="641" spans="1:6" ht="12.75" customHeight="1" x14ac:dyDescent="0.2">
      <c r="A641" s="62">
        <v>92213</v>
      </c>
      <c r="B641" s="63" t="s">
        <v>1280</v>
      </c>
      <c r="C641" s="267" t="s">
        <v>1281</v>
      </c>
      <c r="D641" s="193">
        <v>239398.03</v>
      </c>
      <c r="E641" s="193">
        <v>383037.79</v>
      </c>
      <c r="F641" s="44">
        <f t="shared" si="109"/>
        <v>160.00039348694725</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1706837.8900000001</v>
      </c>
      <c r="E643" s="59">
        <f>E422+E430</f>
        <v>1811637.45</v>
      </c>
      <c r="F643" s="44">
        <f t="shared" si="109"/>
        <v>106.13998321773839</v>
      </c>
    </row>
    <row r="644" spans="1:6" ht="12.75" customHeight="1" x14ac:dyDescent="0.2">
      <c r="A644" s="62" t="s">
        <v>630</v>
      </c>
      <c r="B644" s="63" t="s">
        <v>1286</v>
      </c>
      <c r="C644" s="267" t="s">
        <v>1287</v>
      </c>
      <c r="D644" s="59">
        <f>D423+D535</f>
        <v>1210238.32</v>
      </c>
      <c r="E644" s="59">
        <f>E423+E535</f>
        <v>1679224.9200000002</v>
      </c>
      <c r="F644" s="44">
        <f t="shared" si="109"/>
        <v>138.75159067843762</v>
      </c>
    </row>
    <row r="645" spans="1:6" ht="12.75" customHeight="1" x14ac:dyDescent="0.2">
      <c r="A645" s="62" t="s">
        <v>630</v>
      </c>
      <c r="B645" s="63" t="s">
        <v>1288</v>
      </c>
      <c r="C645" s="267" t="s">
        <v>1289</v>
      </c>
      <c r="D645" s="59">
        <f t="shared" ref="D645:E645" si="163">IF(D643&gt;=D644,D643-D644,0)</f>
        <v>496599.57000000007</v>
      </c>
      <c r="E645" s="59">
        <f t="shared" si="163"/>
        <v>132412.5299999998</v>
      </c>
      <c r="F645" s="44">
        <f t="shared" si="109"/>
        <v>26.663843063738412</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1341313.4500000004</v>
      </c>
      <c r="E648" s="59">
        <f>IF(E427-E426+E642-E641&gt;=0,E427-E426+E642-E641,0)</f>
        <v>709581</v>
      </c>
      <c r="F648" s="44">
        <f t="shared" si="109"/>
        <v>52.901952187238543</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844713.88000000035</v>
      </c>
      <c r="E650" s="59">
        <f t="shared" si="166"/>
        <v>577168.4700000002</v>
      </c>
      <c r="F650" s="44">
        <f t="shared" si="109"/>
        <v>68.327096744284574</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23694.06</v>
      </c>
      <c r="E653" s="193">
        <v>136807.54999999999</v>
      </c>
      <c r="F653" s="44">
        <f t="shared" ref="F653:F740" si="167">IF(D653&lt;&gt;0,IF(E653/D653&gt;=100,"&gt;&gt;100",E653/D653*100),"-")</f>
        <v>577.39175979127242</v>
      </c>
    </row>
    <row r="654" spans="1:6" ht="12.75" customHeight="1" x14ac:dyDescent="0.2">
      <c r="A654" s="62" t="s">
        <v>1305</v>
      </c>
      <c r="B654" s="63" t="s">
        <v>1306</v>
      </c>
      <c r="C654" s="267" t="s">
        <v>1305</v>
      </c>
      <c r="D654" s="193">
        <v>1937585</v>
      </c>
      <c r="E654" s="193">
        <v>2157819.11</v>
      </c>
      <c r="F654" s="44">
        <f t="shared" si="167"/>
        <v>111.36642315046824</v>
      </c>
    </row>
    <row r="655" spans="1:6" ht="12.75" customHeight="1" x14ac:dyDescent="0.2">
      <c r="A655" s="62" t="s">
        <v>1307</v>
      </c>
      <c r="B655" s="63" t="s">
        <v>1308</v>
      </c>
      <c r="C655" s="267" t="s">
        <v>1307</v>
      </c>
      <c r="D655" s="193">
        <v>1816100.9</v>
      </c>
      <c r="E655" s="193">
        <v>2194347.0099999998</v>
      </c>
      <c r="F655" s="44">
        <f t="shared" si="167"/>
        <v>120.82737308262992</v>
      </c>
    </row>
    <row r="656" spans="1:6" ht="24" x14ac:dyDescent="0.2">
      <c r="A656" s="62">
        <v>11</v>
      </c>
      <c r="B656" s="63" t="s">
        <v>1309</v>
      </c>
      <c r="C656" s="267" t="s">
        <v>1310</v>
      </c>
      <c r="D656" s="59">
        <f t="shared" ref="D656:E656" si="168">+D653+D654-D655</f>
        <v>145178.16000000015</v>
      </c>
      <c r="E656" s="59">
        <f t="shared" si="168"/>
        <v>100279.64999999991</v>
      </c>
      <c r="F656" s="44">
        <f t="shared" si="167"/>
        <v>69.073509403893667</v>
      </c>
    </row>
    <row r="657" spans="1:6" ht="24" x14ac:dyDescent="0.2">
      <c r="A657" s="62" t="s">
        <v>630</v>
      </c>
      <c r="B657" s="63" t="s">
        <v>1311</v>
      </c>
      <c r="C657" s="267" t="s">
        <v>1312</v>
      </c>
      <c r="D657" s="273">
        <v>40</v>
      </c>
      <c r="E657" s="273">
        <v>40</v>
      </c>
      <c r="F657" s="44">
        <f t="shared" si="167"/>
        <v>100</v>
      </c>
    </row>
    <row r="658" spans="1:6" ht="24" x14ac:dyDescent="0.2">
      <c r="A658" s="62" t="s">
        <v>630</v>
      </c>
      <c r="B658" s="63" t="s">
        <v>1313</v>
      </c>
      <c r="C658" s="267" t="s">
        <v>1314</v>
      </c>
      <c r="D658" s="273">
        <v>30</v>
      </c>
      <c r="E658" s="273">
        <v>300</v>
      </c>
      <c r="F658" s="44">
        <f t="shared" si="167"/>
        <v>1000</v>
      </c>
    </row>
    <row r="659" spans="1:6" ht="12.75" customHeight="1" x14ac:dyDescent="0.2">
      <c r="A659" s="62" t="s">
        <v>630</v>
      </c>
      <c r="B659" s="63" t="s">
        <v>1315</v>
      </c>
      <c r="C659" s="267" t="s">
        <v>1316</v>
      </c>
      <c r="D659" s="273">
        <v>40</v>
      </c>
      <c r="E659" s="273">
        <v>40</v>
      </c>
      <c r="F659" s="44">
        <f t="shared" si="167"/>
        <v>100</v>
      </c>
    </row>
    <row r="660" spans="1:6" ht="12.75" customHeight="1" x14ac:dyDescent="0.2">
      <c r="A660" s="62" t="s">
        <v>630</v>
      </c>
      <c r="B660" s="63" t="s">
        <v>1317</v>
      </c>
      <c r="C660" s="267" t="s">
        <v>1318</v>
      </c>
      <c r="D660" s="273">
        <v>27</v>
      </c>
      <c r="E660" s="273">
        <v>270</v>
      </c>
      <c r="F660" s="44">
        <f t="shared" si="167"/>
        <v>1000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572658.77</v>
      </c>
      <c r="E669" s="193">
        <v>230615.24</v>
      </c>
      <c r="F669" s="44">
        <f t="shared" si="167"/>
        <v>40.270969743465201</v>
      </c>
    </row>
    <row r="670" spans="1:6" ht="12.75" customHeight="1" x14ac:dyDescent="0.2">
      <c r="A670" s="62">
        <v>63312</v>
      </c>
      <c r="B670" s="63" t="s">
        <v>1338</v>
      </c>
      <c r="C670" s="267" t="s">
        <v>1339</v>
      </c>
      <c r="D670" s="193">
        <v>69570.69</v>
      </c>
      <c r="E670" s="193">
        <v>0</v>
      </c>
      <c r="F670" s="44">
        <f t="shared" si="167"/>
        <v>0</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613.38</v>
      </c>
      <c r="E672" s="193">
        <v>7050.25</v>
      </c>
      <c r="F672" s="44">
        <f t="shared" si="167"/>
        <v>1149.4098275131239</v>
      </c>
    </row>
    <row r="673" spans="1:6" ht="12.75" customHeight="1" x14ac:dyDescent="0.2">
      <c r="A673" s="62">
        <v>63321</v>
      </c>
      <c r="B673" s="63" t="s">
        <v>1344</v>
      </c>
      <c r="C673" s="267" t="s">
        <v>1345</v>
      </c>
      <c r="D673" s="193">
        <v>446.23</v>
      </c>
      <c r="E673" s="193">
        <v>300000</v>
      </c>
      <c r="F673" s="44" t="str">
        <f t="shared" si="167"/>
        <v>&gt;&gt;100</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5990.54</v>
      </c>
      <c r="E677" s="191">
        <v>14040.6</v>
      </c>
      <c r="F677" s="70">
        <f t="shared" si="167"/>
        <v>234.37953840555275</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82686.94</v>
      </c>
      <c r="E684" s="191">
        <v>113387.14</v>
      </c>
      <c r="F684" s="70">
        <f t="shared" si="167"/>
        <v>137.12823330987939</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259012.09</v>
      </c>
      <c r="E702" s="191">
        <v>0</v>
      </c>
      <c r="F702" s="70">
        <f t="shared" si="167"/>
        <v>0</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68940.63</v>
      </c>
      <c r="E724" s="191">
        <v>83903</v>
      </c>
      <c r="F724" s="70">
        <f t="shared" si="167"/>
        <v>121.70326844996919</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16733.689999999999</v>
      </c>
      <c r="E734" s="191">
        <v>21548.65</v>
      </c>
      <c r="F734" s="70">
        <f t="shared" si="167"/>
        <v>128.77404804319909</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527.05999999999995</v>
      </c>
      <c r="E736" s="193">
        <v>730.98</v>
      </c>
      <c r="F736" s="44">
        <f t="shared" si="167"/>
        <v>138.69009220961561</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1791.67</v>
      </c>
      <c r="E738" s="193">
        <v>1791.67</v>
      </c>
      <c r="F738" s="44">
        <f t="shared" si="167"/>
        <v>100</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19797.169999999998</v>
      </c>
      <c r="E740" s="191">
        <v>19491.580000000002</v>
      </c>
      <c r="F740" s="70">
        <f t="shared" si="167"/>
        <v>98.456395535321491</v>
      </c>
    </row>
    <row r="741" spans="1:6" ht="12.75" customHeight="1" x14ac:dyDescent="0.2">
      <c r="A741" s="69">
        <v>32911</v>
      </c>
      <c r="B741" s="64" t="s">
        <v>1460</v>
      </c>
      <c r="C741" s="301" t="s">
        <v>1461</v>
      </c>
      <c r="D741" s="191">
        <v>3365.91</v>
      </c>
      <c r="E741" s="191">
        <v>3135.54</v>
      </c>
      <c r="F741" s="70">
        <f t="shared" ref="F741:F1006" si="169">IF(D741&lt;&gt;0,IF(E741/D741&gt;=100,"&gt;&gt;100",E741/D741*100),"-")</f>
        <v>93.15578847919285</v>
      </c>
    </row>
    <row r="742" spans="1:6" ht="12.75" customHeight="1" x14ac:dyDescent="0.2">
      <c r="A742" s="69" t="s">
        <v>1462</v>
      </c>
      <c r="B742" s="64" t="s">
        <v>1463</v>
      </c>
      <c r="C742" s="301" t="s">
        <v>1462</v>
      </c>
      <c r="D742" s="191">
        <v>903.72</v>
      </c>
      <c r="E742" s="191">
        <v>781</v>
      </c>
      <c r="F742" s="70">
        <f t="shared" si="169"/>
        <v>86.420572743770194</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18890.55</v>
      </c>
      <c r="E782" s="191">
        <v>17943.72</v>
      </c>
      <c r="F782" s="70">
        <f t="shared" si="169"/>
        <v>94.987811366000471</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25016.33</v>
      </c>
      <c r="E843" s="193">
        <v>7639.78</v>
      </c>
      <c r="F843" s="44">
        <f t="shared" si="169"/>
        <v>30.539171812971766</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13060.14</v>
      </c>
      <c r="E846" s="193">
        <v>10829.34</v>
      </c>
      <c r="F846" s="44">
        <f t="shared" si="169"/>
        <v>82.919019244816667</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16988.41</v>
      </c>
      <c r="E848" s="193">
        <v>7963.37</v>
      </c>
      <c r="F848" s="44">
        <f t="shared" si="169"/>
        <v>46.875310873707427</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263.98</v>
      </c>
      <c r="F853" s="44" t="str">
        <f t="shared" si="169"/>
        <v>-</v>
      </c>
    </row>
    <row r="854" spans="1:6" ht="12.75" customHeight="1" x14ac:dyDescent="0.2">
      <c r="A854" s="62" t="s">
        <v>1684</v>
      </c>
      <c r="B854" s="63" t="s">
        <v>1685</v>
      </c>
      <c r="C854" s="267" t="s">
        <v>1684</v>
      </c>
      <c r="D854" s="193">
        <v>723.94</v>
      </c>
      <c r="E854" s="193">
        <v>911.02</v>
      </c>
      <c r="F854" s="44">
        <f t="shared" si="169"/>
        <v>125.84192060115478</v>
      </c>
    </row>
    <row r="855" spans="1:6" ht="12.75" customHeight="1" x14ac:dyDescent="0.2">
      <c r="A855" s="62" t="s">
        <v>1686</v>
      </c>
      <c r="B855" s="63" t="s">
        <v>1687</v>
      </c>
      <c r="C855" s="267" t="s">
        <v>1686</v>
      </c>
      <c r="D855" s="193">
        <v>11826.55</v>
      </c>
      <c r="E855" s="193">
        <v>33432.61</v>
      </c>
      <c r="F855" s="44">
        <f t="shared" si="169"/>
        <v>282.69114830614171</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1286472.52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1613359.6999999997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1361754.0399999998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541168.46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542328.79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2153.58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12154.21</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42049.66</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60907.38</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160991.96</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195167.28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56438.38</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1879558.6399999997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1447180.3699999996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556713.68000000005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545934.05000000005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7347.63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12154.21</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42049.66</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62594.78</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162594.85999999999</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57791.5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214257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147584.17000000001</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147584.17000000001</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70537.100000000006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1020273.5800000001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772025.69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578410.90999999992</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2639.18</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2639.18</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515389.87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83255.31</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164698.41</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66423.81</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201012.34</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14981.759999999998</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517.58000000000004</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1158.46</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995.42</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12310.3</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45400.100000000006</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14464.63</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12138.48</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18796.990000000002</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184823.63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27967.49</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46568.87</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1000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109287.27</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8791.15</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8791.15</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248247.89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113896.4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2315.1999999999998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132036.29</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12</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37148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0</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Provjera</v>
      </c>
      <c r="C267" s="90" t="s">
        <v>3465</v>
      </c>
      <c r="D267" s="94"/>
      <c r="E267" s="50">
        <f t="shared" si="17"/>
        <v>0</v>
      </c>
      <c r="F267" s="50">
        <f t="shared" si="18"/>
        <v>1</v>
      </c>
      <c r="G267" s="50"/>
      <c r="H267" s="50"/>
      <c r="I267" s="50"/>
      <c r="J267" s="50"/>
      <c r="K267" s="50"/>
      <c r="L267" s="50">
        <f>IF(AND('PR-RAS'!D510&gt;0,'PR-RAS'!D924=0),1,0)</f>
        <v>1</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Provjera</v>
      </c>
      <c r="C289" s="90" t="s">
        <v>3487</v>
      </c>
      <c r="D289" s="94"/>
      <c r="E289" s="50">
        <f t="shared" si="17"/>
        <v>0</v>
      </c>
      <c r="F289" s="50">
        <f t="shared" si="18"/>
        <v>1</v>
      </c>
      <c r="G289" s="50"/>
      <c r="H289" s="50"/>
      <c r="I289" s="50"/>
      <c r="J289" s="50"/>
      <c r="K289" s="50"/>
      <c r="L289" s="50">
        <f>IF(AND('PR-RAS'!D617&gt;0,'PR-RAS'!D992=0),1,0)</f>
        <v>1</v>
      </c>
      <c r="M289" s="50">
        <f>IF(AND('PR-RAS'!E617&gt;0,'PR-RAS'!E992=0),1,0)</f>
        <v>1</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cp:lastModifiedBy>
  <cp:lastPrinted>2025-03-11T06:54:08Z</cp:lastPrinted>
  <dcterms:created xsi:type="dcterms:W3CDTF">2022-04-01T05:14:30Z</dcterms:created>
  <dcterms:modified xsi:type="dcterms:W3CDTF">2025-07-18T11:26:52Z</dcterms:modified>
</cp:coreProperties>
</file>